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345" windowWidth="14805" windowHeight="7770"/>
  </bookViews>
  <sheets>
    <sheet name="Programme delivery" sheetId="9" r:id="rId1"/>
    <sheet name="Org capacity" sheetId="19" r:id="rId2"/>
    <sheet name="Finance " sheetId="18" r:id="rId3"/>
    <sheet name="Scoring sheet FSW-MSM" sheetId="16" r:id="rId4"/>
  </sheets>
  <definedNames>
    <definedName name="_xlnm._FilterDatabase" localSheetId="0" hidden="1">'Programme delivery'!$A$8:$N$46</definedName>
    <definedName name="_xlnm.Print_Area" localSheetId="2">'Finance '!$A$1:$I$19</definedName>
    <definedName name="_xlnm.Print_Area" localSheetId="1">'Org capacity'!$A$1:$G$20</definedName>
    <definedName name="_xlnm.Print_Titles" localSheetId="0">'Programme delivery'!$1:$5</definedName>
  </definedNames>
  <calcPr calcId="124519" fullCalcOnLoad="1"/>
</workbook>
</file>

<file path=xl/calcChain.xml><?xml version="1.0" encoding="utf-8"?>
<calcChain xmlns="http://schemas.openxmlformats.org/spreadsheetml/2006/main">
  <c r="G19" i="18"/>
  <c r="D11" i="16"/>
  <c r="E11"/>
  <c r="K48" i="9"/>
  <c r="F15" i="16"/>
  <c r="K49" i="9"/>
  <c r="G16" i="16"/>
  <c r="H16" s="1"/>
  <c r="E20" i="19"/>
  <c r="D16" i="16"/>
  <c r="E16"/>
  <c r="D15"/>
  <c r="C17"/>
  <c r="E15"/>
  <c r="E17"/>
  <c r="D17"/>
  <c r="D10"/>
  <c r="E10" s="1"/>
  <c r="G15"/>
  <c r="G17" s="1"/>
  <c r="H17" s="1"/>
  <c r="F16"/>
  <c r="F17"/>
  <c r="K50" i="9"/>
  <c r="H15" i="16"/>
</calcChain>
</file>

<file path=xl/sharedStrings.xml><?xml version="1.0" encoding="utf-8"?>
<sst xmlns="http://schemas.openxmlformats.org/spreadsheetml/2006/main" count="532" uniqueCount="469">
  <si>
    <t>Indicators</t>
  </si>
  <si>
    <t>Achievement</t>
  </si>
  <si>
    <t>Key Questions</t>
  </si>
  <si>
    <t>Remarks</t>
  </si>
  <si>
    <t>COMMODITIES</t>
  </si>
  <si>
    <t>ENABLING ENVIRONMENT</t>
  </si>
  <si>
    <t>Sl.No.</t>
  </si>
  <si>
    <t>Methodology to be adopted</t>
  </si>
  <si>
    <t>Score Resulted</t>
  </si>
  <si>
    <t>S. no</t>
  </si>
  <si>
    <t>1(Poor)</t>
  </si>
  <si>
    <t>2(Average)</t>
  </si>
  <si>
    <t>3(Good)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</si>
  <si>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</si>
  <si>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</si>
  <si>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</si>
  <si>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</si>
  <si>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</si>
  <si>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</si>
  <si>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</si>
  <si>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</si>
  <si>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Crisis management team in place</t>
  </si>
  <si>
    <t>Bank Account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</si>
  <si>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</si>
  <si>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</si>
  <si>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</si>
  <si>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</si>
  <si>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</si>
  <si>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</si>
  <si>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</si>
  <si>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</si>
  <si>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</si>
  <si>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</si>
  <si>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</si>
  <si>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</si>
  <si>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Mean of verification/observations</t>
  </si>
  <si>
    <t>Community response to the Program Services</t>
  </si>
  <si>
    <t xml:space="preserve">Advocacy meeting  conducted at all levels as per plan without proper documentation and follow up </t>
  </si>
  <si>
    <t xml:space="preserve">Social Marketing of condoms carried out on need based. </t>
  </si>
  <si>
    <t>Verification of registers, general treatment register, referral slips/register</t>
  </si>
  <si>
    <t xml:space="preserve">All project staff and PE positions have been filled as per project proposal </t>
  </si>
  <si>
    <t xml:space="preserve">For each set of 250 HRG there is an ORW has been appointed </t>
  </si>
  <si>
    <t>Attendance/leave register maintained for the project staff</t>
  </si>
  <si>
    <t>Training registers/ induction training report</t>
  </si>
  <si>
    <t xml:space="preserve">Assets purchased under project is codified/marked </t>
  </si>
  <si>
    <t>Assets register and purchase voucher (All the assets purchased under the project)</t>
  </si>
  <si>
    <t xml:space="preserve">Systems of booking keeping maintenance </t>
  </si>
  <si>
    <t xml:space="preserve">Events held on regular basis </t>
  </si>
  <si>
    <t xml:space="preserve">Community perception on project services </t>
  </si>
  <si>
    <t xml:space="preserve">The counsellor/Nurse  should be  sensitive while addressing issues relating to community members. </t>
  </si>
  <si>
    <t>Field visit by ORWs</t>
  </si>
  <si>
    <t xml:space="preserve">Are the community members satisfied with the available services and services meet their demands.
</t>
  </si>
  <si>
    <t>All NGOs contracted has to appoint the staff within three months from signing of contract.   Project proposal, appointment letters / staff attendance sheet during the last year (If a position has been vacated and not filled in within 2 months, give  "0" mark for this indicator.)</t>
  </si>
  <si>
    <t xml:space="preserve">Condoms, needle &amp; syringe  for IDUs and Lubricants for MSM provided by Project  </t>
  </si>
  <si>
    <t>Involvement of Counsellor / ANM</t>
  </si>
  <si>
    <t>Identified cases from HRG were linked for TB to DOT centre (RNTCP) during the contract period</t>
  </si>
  <si>
    <t>Advocacy meeting held with key stakeholders at various level with plan.</t>
  </si>
  <si>
    <t>No. of target group member linked to DOT centre during the contract period, detected for TB.</t>
  </si>
  <si>
    <t>One stake holders  participated in addressing the issues relating to project services</t>
  </si>
  <si>
    <t xml:space="preserve">Two stake holders  have said S/he has involved in addressing the issues relating to project services. </t>
  </si>
  <si>
    <t xml:space="preserve">All the three stake holders  have said that they involved in addressing the issues relating to project services.    </t>
  </si>
  <si>
    <t>FGD with the 10-15 community members (suggested to conduct at the field level).</t>
  </si>
  <si>
    <t>Finance</t>
  </si>
  <si>
    <t>Particulars</t>
  </si>
  <si>
    <t>Max. Score</t>
  </si>
  <si>
    <t>Set up of crisis management team at TI level, No. of cases right of violation  reported and solved within 24 hours</t>
  </si>
  <si>
    <t>Typology Applicable</t>
  </si>
  <si>
    <t>FGD with the 10-15 community members (suggested to conduct at the field).</t>
  </si>
  <si>
    <t>Stage1</t>
  </si>
  <si>
    <t>Maximum no. of indicators</t>
  </si>
  <si>
    <t>Program Delivery</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</si>
  <si>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</si>
  <si>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</si>
  <si>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</si>
  <si>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</si>
  <si>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</si>
  <si>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</si>
  <si>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</si>
  <si>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</si>
  <si>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</si>
  <si>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</si>
  <si>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</si>
  <si>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</si>
  <si>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</si>
  <si>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from Program Delivery (calculated automatically from the evaluation sheet)</t>
  </si>
  <si>
    <t>Does the NGO management takes into consideration the community needs/resources into consideration while planning/delivering services through arrangements like availability of programme management body represented by community/ community consultations.</t>
  </si>
  <si>
    <t>Minutes of the community consultation/ programme management body represented by community members should reflect that such process is at least more than 6 months old, otherwise the score should be '0'</t>
  </si>
  <si>
    <t>Areas of assessment</t>
  </si>
  <si>
    <t>Institutional Environment</t>
  </si>
  <si>
    <t>Staffing</t>
  </si>
  <si>
    <t>Institutional process</t>
  </si>
  <si>
    <t xml:space="preserve">Compliance to SACS directions </t>
  </si>
  <si>
    <t xml:space="preserve">Condoms distributed through social marketing </t>
  </si>
  <si>
    <t>Score   Resulted "0" for No "1" for Yes</t>
  </si>
  <si>
    <t>Individual HRGs tracked for   project services by peer educators</t>
  </si>
  <si>
    <t>Verify the master register of HRGs / line listing /weekly format B/B_1 of  the last one quarter. Meeting with PEs should be conducted.</t>
  </si>
  <si>
    <t>Interview with  ORWs and PEs. Verification of micro plans and outreach plans during hotspot meeting with target group.</t>
  </si>
  <si>
    <t>Outreach and micro plan in place but not in use. Individual HRGs are not tracked for RMC, ICTC, Syphilis testing.</t>
  </si>
  <si>
    <t>Outreach and micro plan in place and the same is used by ORW and counsellor/ANM in delivering the project services. Individual HRGs are also tracked for RMC, ICTC, Syphilis testing.</t>
  </si>
  <si>
    <t>FSW/MSM /IDU</t>
  </si>
  <si>
    <t>FSW/MSM/ IDU</t>
  </si>
  <si>
    <t>Registration of HRG against target</t>
  </si>
  <si>
    <t>Set-up of STI clinic / PPP/ linkages developed  with DSRC/Govt. Hospital as per NACO guideline.</t>
  </si>
  <si>
    <t>Project STI clinic / PPP linkages has been set-up but not as per NACO guideline.</t>
  </si>
  <si>
    <t>Observations should be made based on NACO guidelines. Project STI Clinic,  PPP registers and payment registers to be verified.</t>
  </si>
  <si>
    <t>STI clinic / PPP linkages in place but registers / patient card (Network clinic format) are not maintained as per NACO guideline at clinic</t>
  </si>
  <si>
    <t>STI clinic / PPP linkages in place and requisite registers / patient card  (Network clinic format) are maintained at clinic.</t>
  </si>
  <si>
    <t>STI Services should be established</t>
  </si>
  <si>
    <t>100% of newly registered HRGs</t>
  </si>
  <si>
    <t>STI CMIS reports, Referral register, referral slips</t>
  </si>
  <si>
    <t>100 % of distribution against condom demand</t>
  </si>
  <si>
    <t xml:space="preserve">Condoms socially marketed by the project, an average of last 6 months to be taken. </t>
  </si>
  <si>
    <t>Individual HRG are getting Needle and Syringes as per N/S demand analysis</t>
  </si>
  <si>
    <t>IDU</t>
  </si>
  <si>
    <t xml:space="preserve">Reported stock-out of STI drugs during  contract period </t>
  </si>
  <si>
    <t>No stock out reported during contract period and buffer stock system was maintained as per guideline.</t>
  </si>
  <si>
    <t>No stock out reported during contract period but buffer stock system was not followed as per guideline</t>
  </si>
  <si>
    <t>100 % of distribution against N/S demand</t>
  </si>
  <si>
    <t xml:space="preserve">Advocacy meeting are  conducted on need based </t>
  </si>
  <si>
    <t>To be addressed 100 % cases</t>
  </si>
  <si>
    <t>Ability of the project to involve stakeholders like police, civic health service providers, social development sector officials in addressing the issues relating to project services</t>
  </si>
  <si>
    <t>Explanation for score</t>
  </si>
  <si>
    <t>100% of active population</t>
  </si>
  <si>
    <t>Verification of individual peer form "B/B_1" and ORW form "C". Verification to be done during hotspot visit</t>
  </si>
  <si>
    <t xml:space="preserve">100% of the participants are satisfied with the project services.  </t>
  </si>
  <si>
    <t>Between 50-80%  of the  participants are convinced with the project services</t>
  </si>
  <si>
    <t xml:space="preserve">Between 81 to belwo100% participants are satisfied with the project services. </t>
  </si>
  <si>
    <t xml:space="preserve">Between 81 to belwo100% respondents reported that they are getting the commodities as and when they demand.  </t>
  </si>
  <si>
    <t>Between 50-80% participants are not sure of confidentiality norms being adhered at the project level</t>
  </si>
  <si>
    <t>100 % of active population</t>
  </si>
  <si>
    <t xml:space="preserve">More than 15% of condom demand of the project met through social marketing  </t>
  </si>
  <si>
    <t>Verification of individual peer form "B_1" and ORW form "C". Verification to be done during hotspot visit</t>
  </si>
  <si>
    <t>Advocacy meeting with key stakeholders (health service providers, Police personnel, ICTC/ART centres, PRI, Social Welfare Dept., Gate Keepers,  etc.)</t>
  </si>
  <si>
    <t>More than 75%  of the registered HRGs attended /participated in the events</t>
  </si>
  <si>
    <t xml:space="preserve"> 51-75%of the registered  HRGs attended /participated in the events</t>
  </si>
  <si>
    <t>25-50% of the registered  HRGs attended /participated in the events</t>
  </si>
  <si>
    <t>No. of events organised during contract period with  25%-50% of the HRGs registered.</t>
  </si>
  <si>
    <t>Adequate supply of commodities(Condoms/Lubricants /Needle and Syringes, drugs)</t>
  </si>
  <si>
    <t>No. of times STI drugs, have been purchased/supply during the contract period. Was there any stock-out of commodities reported during contract period. If the supply is an issue from SACS, the indicator to be verified for the period when stock was available.</t>
  </si>
  <si>
    <t>Verify the computerised master register of HRGs , line listing and filled format-A (data filled for all indictors) for all the registered HRGs. Check for Drop-out records and TI to provide explanation in case of less than 100 % registration.</t>
  </si>
  <si>
    <t>ORW diaries, weekly staff meeting minutes, ORW movement plan/register and Form D. The same should be verified with the community and stakeholders during the hotspot visits</t>
  </si>
  <si>
    <t>50% of the peer educators belong to the age group below 30 years or should match with the high /medium risk HRGs linelisted by the programme</t>
  </si>
  <si>
    <t>Job description given to each project staff, atleast staffs are able to describe their job description and the same is reflected in their plans prepared for the programme during last 2 quarters</t>
  </si>
  <si>
    <t>The Project Director attended atleast 80% all the monthly meetings of the TI project duing the year. The PD has attended and initiated action against the areas of improvement based on the minutes.</t>
  </si>
  <si>
    <t xml:space="preserve">Score </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</si>
  <si>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</si>
  <si>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</si>
  <si>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</si>
  <si>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</si>
  <si>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</si>
  <si>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</si>
  <si>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</si>
  <si>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</si>
  <si>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</si>
  <si>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</si>
  <si>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</si>
  <si>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</si>
  <si>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</si>
  <si>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</si>
  <si>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</si>
  <si>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</si>
  <si>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</si>
  <si>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</si>
  <si>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</si>
  <si>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 xml:space="preserve">Not in place. </t>
  </si>
  <si>
    <t>Whether cash book maintained/entry made  on daily basis</t>
  </si>
  <si>
    <t>Verification of cash book and interview of accountant</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</si>
  <si>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</si>
  <si>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</si>
  <si>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</si>
  <si>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</si>
  <si>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</si>
  <si>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</si>
  <si>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As per GMP</t>
  </si>
  <si>
    <t>Not followed and no genuine explanation for the relapse</t>
  </si>
  <si>
    <t xml:space="preserve">Whether NGO has complied to the audit observations </t>
  </si>
  <si>
    <t>Verify audit recommendation and action taken bassed on the report</t>
  </si>
  <si>
    <t>No action from NGO side</t>
  </si>
  <si>
    <t>Cash in hand</t>
  </si>
  <si>
    <t>100% of daily and medium-high volume injectors</t>
  </si>
  <si>
    <t>PE form-B and ORW's format C and PE diaries . At least 20% of the randomly selected IDU need to be verified during above during hotspot visits.</t>
  </si>
  <si>
    <t>ORW visiting the field minimum 5 days in a week and providing supportive  supervision to all the PEs of his/her areas for effective delivery of project services by PEs to HRGs and to ensure all the PEs have required skills.</t>
  </si>
  <si>
    <t>100% of all identified cases of TB</t>
  </si>
  <si>
    <t>Abscess Management</t>
  </si>
  <si>
    <t>Proper dressing and treatment for all abscess cases under aseptic conditions at the clinic and through outreach</t>
  </si>
  <si>
    <t>Clinic records, inspection of DIC, and interaction with clients</t>
  </si>
  <si>
    <t>Aseptic abscess management services established but available to limited clients for limited time</t>
  </si>
  <si>
    <t>Aseptic abscess management services established and available to most clients for extended time</t>
  </si>
  <si>
    <t>Aseptic abscess management services established and available to most clients for extended time + Abscess management by nurse and ORWs in the field</t>
  </si>
  <si>
    <t>NSEP: Needle/Syringe Return Rate</t>
  </si>
  <si>
    <t>80% of distributed needles/syringes should be returned / collected after use</t>
  </si>
  <si>
    <t xml:space="preserve">Percentage of needles/syringes distributed to IDUs being returned / collected after use for safe disposal </t>
  </si>
  <si>
    <t>Verification of PE &amp; ORW diary, DIC record, disposal register</t>
  </si>
  <si>
    <t xml:space="preserve">Safe Waste Disposal </t>
  </si>
  <si>
    <t>100 % of returned needles/syringes being disposed off safely</t>
  </si>
  <si>
    <t>Whether NACO waste disposal guidelines are being followed for the safe disposal of returned/collected needles/syringes</t>
  </si>
  <si>
    <t>Verification of PE &amp; ORW diary, DIC record, disposal register, photographs</t>
  </si>
  <si>
    <t>Waste Disposal mechanism in place but only collection and disinfection being done as per NACO guidelines</t>
  </si>
  <si>
    <t>Waste Disposal mechanism in place: collection, disinfection and final disposal being done as per NACO guidelines</t>
  </si>
  <si>
    <t>Between 50-80% participants sure of confidentiality norms being adhered at the project level</t>
  </si>
  <si>
    <t>Mode of payment- cash payment is Rs.5000/- as per revised direction from NACO.</t>
  </si>
  <si>
    <t>No cash transaction above Rs.5000/-</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</si>
  <si>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</si>
  <si>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</si>
  <si>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</si>
  <si>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</si>
  <si>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</si>
  <si>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Recruitment system</t>
  </si>
  <si>
    <t>Administrative system</t>
  </si>
  <si>
    <t>10% of the ORWs are from the community i.e. either the peer educators have been graduated to become ORWs or the community members are selected as ORWs</t>
  </si>
  <si>
    <t>This process of selection of community members as ORWs should be atleast one year old.</t>
  </si>
  <si>
    <t>Registration documents, MIS reprts, ORW records. (A 20% Variation may be considered for HRG PEs/VPL ratio as per project proposal).</t>
  </si>
  <si>
    <t>Institutional visioning / shared responsibility.</t>
  </si>
  <si>
    <t>Induction training  / orientation to PE and other staff  has been completed by the TI project immedaitely after recruitment.</t>
  </si>
  <si>
    <t xml:space="preserve">Understading  of role of NGO in developing contusive environmrment. </t>
  </si>
  <si>
    <t xml:space="preserve">Attendance of meeting registers and minutes of the meeting. Action taken report based on previous meeting. </t>
  </si>
  <si>
    <t>Invovement of Project director in project activities.</t>
  </si>
  <si>
    <t>Proper assest maintance system</t>
  </si>
  <si>
    <t>The role of Governing Body members in addressing issues of crisis/stigma/discrimination faced by the community members by networking with stakeholders, by keeping well informed about the issues of HRGs</t>
  </si>
  <si>
    <t xml:space="preserve">Meeting with at least 2/3 members of the GB and interview to focus on their role in the programme. Also meet at least the stake holders and assess the role played by the members. If oraganization not playe any role in addressing issues faced by HRGs, score should e '0'. </t>
  </si>
  <si>
    <t>No. of HRGs are part of  committees /CBOs  / support groups out of the total registered HRG with the project</t>
  </si>
  <si>
    <t>At least30 % of the (registered HRGs) are part of Committees /CBO/ / support groups</t>
  </si>
  <si>
    <t>30- 50% of the registered HRGs  are part of Committees  /CBO/  support groups. This should also include at least 30% are new HRGs registered more than 3 months</t>
  </si>
  <si>
    <t>Outreach and micro plans should be available for all hotspots</t>
  </si>
  <si>
    <t>Outreach and micro plan in place and the same is used by ORW and counsellor/ANM in delivering the project services. Individual HRGs are also tracked for RMC, ICTC, Syphilis testing. Risk, vulnerability and  needle/syringe, condom demand data for individual HRG are updated on quarterly basis.</t>
  </si>
  <si>
    <t>PE form-B and ORW's format C . At least 20% of the randomly selected  HRGs from randomly selected PEs need to be verified during above during hotspot visits.</t>
  </si>
  <si>
    <t xml:space="preserve">Collectivisation (No. of HRGs part of committees /CBOs / support groups)   </t>
  </si>
  <si>
    <r>
      <t>FGD with 10-15 community members (suggested to conduct at the filed level)</t>
    </r>
    <r>
      <rPr>
        <sz val="14"/>
        <color indexed="8"/>
        <rFont val="Times New Roman"/>
        <family val="1"/>
      </rPr>
      <t>.</t>
    </r>
  </si>
  <si>
    <r>
      <rPr>
        <sz val="14"/>
        <rFont val="Times New Roman"/>
        <family val="1"/>
      </rPr>
      <t xml:space="preserve">Staff </t>
    </r>
    <r>
      <rPr>
        <sz val="14"/>
        <color indexed="8"/>
        <rFont val="Times New Roman"/>
        <family val="1"/>
      </rPr>
      <t>turnover witnessed in the project during the contract period.</t>
    </r>
  </si>
  <si>
    <r>
      <t xml:space="preserve">Attendance sheets /appointment letters. ( If there is more than </t>
    </r>
    <r>
      <rPr>
        <sz val="14"/>
        <color indexed="10"/>
        <rFont val="Times New Roman"/>
        <family val="1"/>
      </rPr>
      <t xml:space="preserve"> </t>
    </r>
    <r>
      <rPr>
        <sz val="14"/>
        <rFont val="Times New Roman"/>
        <family val="1"/>
      </rPr>
      <t xml:space="preserve">60%  </t>
    </r>
    <r>
      <rPr>
        <sz val="14"/>
        <color indexed="8"/>
        <rFont val="Times New Roman"/>
        <family val="1"/>
      </rPr>
      <t xml:space="preserve">of project staff </t>
    </r>
    <r>
      <rPr>
        <sz val="14"/>
        <rFont val="Times New Roman"/>
        <family val="1"/>
      </rPr>
      <t xml:space="preserve">except peer educators </t>
    </r>
    <r>
      <rPr>
        <sz val="14"/>
        <color indexed="8"/>
        <rFont val="Times New Roman"/>
        <family val="1"/>
      </rPr>
      <t xml:space="preserve">have resigned  during the year then this indicator will be awarded '0'). If the replacement for a position is not done within two months should also be awarded "0". </t>
    </r>
  </si>
  <si>
    <t>Proper induction in place</t>
  </si>
  <si>
    <t>Form-B/B_1 is maintained  by PEs but no prioritisation of HRG done by ORWs based on risk and vulnerability data.</t>
  </si>
  <si>
    <t xml:space="preserve">Verification of outreach plan and micro plan. The micro plan is being used to follow up pending ICTC, RMC and Syphilis testing cases. Updation of Risk, vulnerability and condom demand needle/syringe data on quarterly basis. </t>
  </si>
  <si>
    <t>Regular Contact - NSP (No. of individuals target HRG contacted with any or all project services  - NSEP/BCC/IEC/Referral</t>
  </si>
  <si>
    <t xml:space="preserve">Every month ORW / PE should conduct meetings at the hotspots / DIC at least twice in a month covering all the registered HRG.  </t>
  </si>
  <si>
    <t>Hotspot / DIC level meeting registers. PE / ORW dairies.   Verify registers. The same should be verified during hotspot visits</t>
  </si>
  <si>
    <t>All PE have been met at the hotspot and provided support by ORW at least twice in a month</t>
  </si>
  <si>
    <t>All PE have been met at the hotspot and provided support by ORW four times in a month</t>
  </si>
  <si>
    <t>All PE have been met at the hotspot and provided support by ORW  more than four times in a month and all hotspots are covered in a month</t>
  </si>
  <si>
    <t xml:space="preserve">Established STI clinic / PPP /Government STI clinics linkages </t>
  </si>
  <si>
    <t>100% of clinic attendees</t>
  </si>
  <si>
    <t>Counselling registers, STI register and monthly CMIS report.</t>
  </si>
  <si>
    <t xml:space="preserve">Referral registers, referral slips and PE form-B/B_1 and ICTC data. Verify the referral slips signed by the ICTC counsellors and POD no. provided. </t>
  </si>
  <si>
    <t xml:space="preserve">Condom distributed should be as per demand/requirement gap analysis. </t>
  </si>
  <si>
    <t>Verification of register for condom Social marketing, stock registers, PEs/ORW daily formats and CMIS monthly reports.</t>
  </si>
  <si>
    <t>Waste Disposal mechanism in place but only collection of needles/syringes being done as per NACO guidelines</t>
  </si>
  <si>
    <t xml:space="preserve">Availability of drugs for STI treatment and Abscess management, with a buffer stock management in place. </t>
  </si>
  <si>
    <t>3 months buffer stock based on average monthly consumption</t>
  </si>
  <si>
    <t>Verification of stock &amp; distribution register and vouchers.  Ask question about buffer stock system to project manager/ANM/Counsellor.</t>
  </si>
  <si>
    <t xml:space="preserve">N/S distribution should be made as per demand/ requirement  gap analysis. </t>
  </si>
  <si>
    <t>Advocacy activities/  Crisis management or meeting register/no. of harassment cases reported (If no such cases reported then verify during interaction with HRG whether they have faced any such harassment/violence/ crisis during the contract period). To review supporting financial documents.</t>
  </si>
  <si>
    <t>Verification of records/minutes of Committees /CBO  / support groups meetings against the HRG registration document (If CBO do not exist with TI then HRG representation in the committee should be considered)</t>
  </si>
  <si>
    <t>More than 50% of the registered HRGs are part of Committees /CBO / support groups. This should also include at least 50% are new HRGs registered more than 3 months</t>
  </si>
  <si>
    <t>Events register, minutes of the monthly meetings with attendance sheet, CMIS monthly report, Verification to be done during hotspots visits</t>
  </si>
  <si>
    <t>Privacy in the clinic and information shared in the counselling sessions are maintained and not shared.</t>
  </si>
  <si>
    <t>Between 81 to below100% of the participants are satisfied with privacy  and confidentiality at the project level.</t>
  </si>
  <si>
    <t>100% of the participants are satisfied with privacy  and confidentiality at the project level.</t>
  </si>
  <si>
    <t>FGD with 10-15 community members (Suggested to conduct at the filed. If the project is composite conduct the FGD separately).</t>
  </si>
  <si>
    <t xml:space="preserve">100% of the respondents reported that  they are getting the commodities as and when they demand.    </t>
  </si>
  <si>
    <t>One to one interaction with at least 3 stakeholders of the project. (suggested to conduct at the filed).</t>
  </si>
  <si>
    <t>Between 50-80% respondents reported that they are satisfied with the counsellor/ANM</t>
  </si>
  <si>
    <t xml:space="preserve">Between 81 to belwo100% respondents reported that they are satisfied with the counsellor/ANM  </t>
  </si>
  <si>
    <t xml:space="preserve">100% of the respondents reported that  they are satisfied with the counsellor/ANM  </t>
  </si>
  <si>
    <t>Whether PEs are maintaining  the weekly planning and activity sheet (Format B/B_1) as per NACO's guideline.</t>
  </si>
  <si>
    <t>Form-B/B_1 is maintained by PEs and proper prioritisation of HRG done by ORWs based on risk and vulnerability data.</t>
  </si>
  <si>
    <t xml:space="preserve">Form-B/B_1 is maintained by PEs and PEs are able to explain the use of risk, vulnerability, condom &amp; needle/syringe demand data during BCC, IPC and service delivery. Prioritisation of HRGs done and formats are properly filled &amp; understood by each PEs. </t>
  </si>
  <si>
    <t>Out reach plan in place at project level. Micro plans are available for each hotspot . Individual HRG not taking any project services in the last 2 quarters has been identified and micro plan highlighted the same.</t>
  </si>
  <si>
    <t xml:space="preserve">All HRG should be registered by ORW. Format-A should be properly filled and master registration sheet completed and to be computerised </t>
  </si>
  <si>
    <t>Verification of project proposal, ORW's format-C and monthly CMIS report. At least 20% of the randomly selected HRGs of selected hotspots need to be verified during the hotspot visits.80% of the population and Line list ID numbers is to be constant. Cross verify with indicator for micro plan. Verify the remaining HRG taking services regularly by the TI.</t>
  </si>
  <si>
    <t>All project staff do have written job description or available at NGO level. If the programme manager and all ORWs are not able to describe their job responsibilities or the same is not reflected in their plans, the score should be '0'</t>
  </si>
  <si>
    <t>Examine the attendance register is in use/leave register available</t>
  </si>
  <si>
    <t xml:space="preserve">Individual HRGs are getting condoms as per condom requirement analysis  </t>
  </si>
  <si>
    <t xml:space="preserve">Score   Resulted </t>
  </si>
  <si>
    <t>Status-Qualified/ not  Qualified</t>
  </si>
  <si>
    <t>Minimum Qualifying Percentage</t>
  </si>
  <si>
    <t>Minimum Qualifying Marks</t>
  </si>
  <si>
    <t>S. No.</t>
  </si>
  <si>
    <t xml:space="preserve">FSW/MSM </t>
  </si>
  <si>
    <t>No. of indicators</t>
  </si>
  <si>
    <t>Actual Score Obtained</t>
  </si>
  <si>
    <t>Percent score obtained</t>
  </si>
  <si>
    <t xml:space="preserve">Maximum weighted Score </t>
  </si>
  <si>
    <t>Actual Weighted Score obtained</t>
  </si>
  <si>
    <t>Scoring Sheet for FSW/MSM</t>
  </si>
  <si>
    <t>Average no. of IDUs that were contacted at least 20 days in every month for the purpose of NSEP/BCC/IEC/Referral</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</si>
  <si>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</si>
  <si>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</si>
  <si>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</si>
  <si>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</si>
  <si>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</si>
  <si>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</si>
  <si>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</si>
  <si>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</si>
  <si>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</si>
  <si>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</si>
  <si>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</si>
  <si>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</si>
  <si>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t>HRGs reported with abscess</t>
  </si>
  <si>
    <t>Percentage of HRG tested positives are registred in ART</t>
  </si>
  <si>
    <t>Name of the NGO:</t>
  </si>
  <si>
    <t>District:</t>
  </si>
  <si>
    <t>State:</t>
  </si>
  <si>
    <t xml:space="preserve"> TI - ANNUAL EVALUATION -2012</t>
  </si>
  <si>
    <t>Targeted Intervention -Annual Evaluation Tool (FSW/MSM /IDU TIs more than 5 years)-2012</t>
  </si>
  <si>
    <t>TI -Annual Evaluation Tool  (FSW/MSM/IDU -TIs more than 5 years)-2012</t>
  </si>
  <si>
    <t>Calculation of score for stage 2</t>
  </si>
  <si>
    <t xml:space="preserve">FSW / MSM </t>
  </si>
  <si>
    <t xml:space="preserve">Key Questions </t>
  </si>
  <si>
    <t xml:space="preserve"> Actual Marks ( calculated automatically from the evaluation sheet)</t>
  </si>
  <si>
    <t>50-60% of the HRGs underwent HIV test  during contract period</t>
  </si>
  <si>
    <t>Above 90 percent HRGs were registered.</t>
  </si>
  <si>
    <t xml:space="preserve">70-80 percent of the target HRGs registered. </t>
  </si>
  <si>
    <t xml:space="preserve">81-90 percent HRGs were registered against the target </t>
  </si>
  <si>
    <t xml:space="preserve">Above 80%  of target group are contacted regularly  and provided  program services by PEs.  </t>
  </si>
  <si>
    <t xml:space="preserve">60-70% of target group are contacted regularly  and provided  project services by PEs .  </t>
  </si>
  <si>
    <t>Average no. of HRGs were contacted at least once in every month with any or all project services by PEs during last one year</t>
  </si>
  <si>
    <t>Percent of target HRG  reached by the project (As per contract) during last one year</t>
  </si>
  <si>
    <t>60-70% of active population were provided with any/all project services i.e. condom,  needle/syringe, STI, ICTC and BCC/IPC services every  month during the contract period</t>
  </si>
  <si>
    <t>71-80% of active population were provided with any/all project services i.e. condom,  needle/syringe, STI, ICTC and BCC/IPC services every  month during the contract period</t>
  </si>
  <si>
    <t>Above 80% of active population were provided with any/all project services i.e. condom,  needle/syringe, STI, ICTC and BCC/IPC services every  month during the contract period</t>
  </si>
  <si>
    <t>Regular Contact - All services (No. of individuals target HRG contacted with any or all project services (atleast twice in every month in a gap of 10-15 days) during last one year  .</t>
  </si>
  <si>
    <t>Average no. of HRGs contacted at least twice in a month (in the gap of 10-15 days). The verification of STI, RMC, Individual tracking register, medicine stock, doctors payment register to be verified</t>
  </si>
  <si>
    <t>60-70% of target group are contacted at least 20 days in every month for the purpose of NSEP/BCC/IEC/Referral</t>
  </si>
  <si>
    <t>71-80% of target group are contacted at least 20 days in every  month for the purpose of NSEP/BCC/IEC/Referral</t>
  </si>
  <si>
    <t xml:space="preserve">71- 80% of target group are contacted regularly  and provided  program services by PEs.  </t>
  </si>
  <si>
    <t>Above 80% of target group are contacted at least 20 days in every month for the purpose of NSEP/BCC/IEC/Referral</t>
  </si>
  <si>
    <t xml:space="preserve"> Percent of new HRG covered through hotspots / DIC level meetings during last one year.</t>
  </si>
  <si>
    <t>100% of new HRGs registered</t>
  </si>
  <si>
    <t>Meeting attendance register indicate that 50-60% of newly registered HRGs participated in atleast 3 meetings. Minutes of the meeting to be reviewed qualitatively in narrative reports.</t>
  </si>
  <si>
    <t>Meeting attendance register indicate that 61-70% of newly registered HRGs participated in atleast 3 meetings. Minutes of the meeting to be reviewed qualitatively in narrative reports.</t>
  </si>
  <si>
    <t>Meeting attendance register indicate that Above 70% of newly registered HRGs participated in atleast 3 meetings. Minutes of the meeting to be reviewed qualitatively in narrative reports.</t>
  </si>
  <si>
    <t>HRG attending STI clinics (Project based/ PPP /Government STI clinic) are counselled</t>
  </si>
  <si>
    <t xml:space="preserve">No. of HRG visiting to clinics  are counselled. </t>
  </si>
  <si>
    <t>Counselling registers, STI register and monthly CMIS report. Interaction with STI providers/counsellors/ANM</t>
  </si>
  <si>
    <t>Above 80% of HRG attending STI clinic were counselled.</t>
  </si>
  <si>
    <t>71- 80% of HRG attending STI clinic were counselled.</t>
  </si>
  <si>
    <t>60-70% of HRGs attending STI clinic were counselled.</t>
  </si>
  <si>
    <t>All HRG line listed during last one are counselled at project level</t>
  </si>
  <si>
    <t>100% linelisted</t>
  </si>
  <si>
    <t>All HRGs are counselled on risk and vulnerability by counsellor / ANM in last one year.</t>
  </si>
  <si>
    <t xml:space="preserve">60-70% of HRGs  were counselled by counsellor / ANM </t>
  </si>
  <si>
    <t xml:space="preserve">71-80% of HRGs  were counselled by counsellor / ANM </t>
  </si>
  <si>
    <t xml:space="preserve">Above 80% of HRGs  were counselled by counsellor / ANM </t>
  </si>
  <si>
    <t>HRGs attending regular medical check-up (including symptomatic treatments and visit to clinics) in last one year</t>
  </si>
  <si>
    <t>No.of HRGs attending regular medical check-up at least two times during last one year</t>
  </si>
  <si>
    <t>60-70% of the individual HRGs had undergone for RMC  twice in past one year.</t>
  </si>
  <si>
    <t>71- 80%  of the  individual HRGs had undergone for RMC  twice in past one year.</t>
  </si>
  <si>
    <t>Above 80% of the  individual HRGs had undergone for RMC  twice in past one year.</t>
  </si>
  <si>
    <t>PEs Form-B/B_1, STI registers / tracking sheet, ORW form-c field diary, referral slips/registers, Payment register/slips of PPP doctors and monthly CMIS report</t>
  </si>
  <si>
    <t>Newly registered asymptomatic HRGs provided presumptive treatment (PT) during last one year</t>
  </si>
  <si>
    <t>No. of new HRG registered during last one year and received PT</t>
  </si>
  <si>
    <t xml:space="preserve">Above 70% newly registered HRG provided PT. </t>
  </si>
  <si>
    <t xml:space="preserve">61- 70% newly registered HRG provided PT . </t>
  </si>
  <si>
    <t>50-60% newly registered HRG provided PT.</t>
  </si>
  <si>
    <t xml:space="preserve">Percent of HRGs tested for Syphilis </t>
  </si>
  <si>
    <t>50% of line listed HRG</t>
  </si>
  <si>
    <t>Percent of individual HRGs tested for Syphilis during  last one year</t>
  </si>
  <si>
    <t>STI CMIS reports, Referral register, referral slips, individual tracking sheet</t>
  </si>
  <si>
    <t>30-40% of HRGs underwent Syphilis test</t>
  </si>
  <si>
    <t xml:space="preserve">41-50% of HRGs underwent Syphilis test </t>
  </si>
  <si>
    <t>Above 50% of the HRGs underwent Syphilis test</t>
  </si>
  <si>
    <t>100% line listed HRG</t>
  </si>
  <si>
    <t xml:space="preserve">Percent of individual HRGs tested for HIV during last one year  </t>
  </si>
  <si>
    <t>No. of line listed individual HRGs tested for HIV during last one year</t>
  </si>
  <si>
    <t>61-70% of the HRGs underwent HIV test  during contract period</t>
  </si>
  <si>
    <t>Above 70% of the HRGs underwent HIV test  during contract period</t>
  </si>
  <si>
    <t>100% of HRG tested positive</t>
  </si>
  <si>
    <t>No. of  positive HRGs registered in ART  during last one year</t>
  </si>
  <si>
    <t>50-60% of the total identified positive HRGs  linked to ART</t>
  </si>
  <si>
    <t>Verify with the ART centre, referral register</t>
  </si>
  <si>
    <t>61-70%  the total identified  HRGs  linked to ART</t>
  </si>
  <si>
    <t>Above 70%  HRGs  linked to ART</t>
  </si>
  <si>
    <t>40-50% of the total identified HRGs  linked to DOT</t>
  </si>
  <si>
    <t>51-60% of the total identified  HRGs  linked to DOT</t>
  </si>
  <si>
    <t>Above 60% HRGs  linked to DOT</t>
  </si>
  <si>
    <t xml:space="preserve">Upto 15% of condom demand of the project met through social marketing  </t>
  </si>
  <si>
    <t>Condom gap analysis done and 60- 70% of individual HRGs distributed condom against the requirement.</t>
  </si>
  <si>
    <t>Condom gap analysis done and   71-80% of individual HRGs distributed condom against the requirement.</t>
  </si>
  <si>
    <t>Condom gap analysis done and above 80% HRGs were provided condom as per the requirement.</t>
  </si>
  <si>
    <t>N/S gap analysis done and at 60-70% of individual HRGs distributed against the requirement.</t>
  </si>
  <si>
    <t>N/S gap analysis done and at   71-80% of individual HRGs distributed against the requirement.</t>
  </si>
  <si>
    <t>N/S gap analysis done and Above 80% of individual HRGs distributed against the requirement.</t>
  </si>
  <si>
    <t>40-50% of used needles/syringes being returned/collected for safe disposal</t>
  </si>
  <si>
    <t>51-60% of used needles/syringes being returned/collected for safe disposal</t>
  </si>
  <si>
    <t>More than 60% of used needles/syringes being returned/collected for safe disposal</t>
  </si>
  <si>
    <t>Crisis management team  addressed 60% of the cases all reported during last one year</t>
  </si>
  <si>
    <t xml:space="preserve">Crisis management team addressed 61-70% of the cases reported during last one year. </t>
  </si>
  <si>
    <t xml:space="preserve">Crisis management team addressed above 70% of the cases reported during last one year </t>
  </si>
  <si>
    <t>PE turnover witnessed in the project during the contract period</t>
  </si>
  <si>
    <t xml:space="preserve">Attendance sheets /appointment letters. ( If there is more than 20%  PEs turnover during the contract period then this indicator will be awarded '0'). If the replacement for a position is not done within two months should also be awarded "0". </t>
  </si>
  <si>
    <t>Ratio of PEs to HRG ( a ratio of 1: 60 for FSW,MSM-1:40 for IDUs).</t>
  </si>
  <si>
    <t>Line listing of HRGs and number of PEs/VPL on board.  (A 20% Variation may be considered for HRG Pes ratio as per project proposal).</t>
  </si>
  <si>
    <t>Interact with all the peer educators for core TIs .  The peer educators should be recruited at least 6 months and are trained by the project.</t>
  </si>
  <si>
    <t>Name of the Evaluator</t>
  </si>
  <si>
    <t>N/A</t>
  </si>
  <si>
    <t xml:space="preserve">The body members are well acquainted about the project </t>
  </si>
  <si>
    <t xml:space="preserve">Qualified </t>
  </si>
  <si>
    <t>State:Maharashtra</t>
  </si>
  <si>
    <t>All ORW from the community</t>
  </si>
  <si>
    <t>Job description shared with the TI personnel</t>
  </si>
  <si>
    <t>Induction training imparted</t>
  </si>
  <si>
    <t xml:space="preserve">the mangement body is involved in project level activities </t>
  </si>
  <si>
    <t>The TI reported to have engaged all ORWs from the community itself</t>
  </si>
  <si>
    <t xml:space="preserve">District: Sangli </t>
  </si>
  <si>
    <t>Name of the NGO: Muskan MSM /TG</t>
  </si>
  <si>
    <t>Name of the NGO: MUSKAN MSM /TG</t>
  </si>
  <si>
    <t xml:space="preserve">The TI has yet to recruite 1 PE position </t>
  </si>
  <si>
    <t>Turn over seen during the contract pariod</t>
  </si>
  <si>
    <t xml:space="preserve">20% Staff turnover witnessed during the period.  </t>
  </si>
  <si>
    <t>2 Pes left the job in the reporing year</t>
  </si>
  <si>
    <t>20% turnover of Pes witnessed during the last 12 month</t>
  </si>
  <si>
    <t>35 Islampur ,Tasgoan -Vita 46,Sangli 371, Miraj 72</t>
  </si>
  <si>
    <t xml:space="preserve">PE and HRG ratio is 1:60 . Veriation seen at 2 places </t>
  </si>
  <si>
    <t>ORW and HG ratio is 1: 250</t>
  </si>
  <si>
    <t xml:space="preserve">2 ORWs for the population of 524 active </t>
  </si>
  <si>
    <t xml:space="preserve">2 out of 8 Pes recruited belong to the age group of  above 30 and 6 below 30. </t>
  </si>
  <si>
    <t xml:space="preserve">Registred maintained </t>
  </si>
  <si>
    <t xml:space="preserve">But needs to maintained the position order in a given format as too much internal turn over seen </t>
  </si>
  <si>
    <t xml:space="preserve">Registr maintained </t>
  </si>
  <si>
    <t>The PD has made himself available in all weekly meetings conducted but no inputs given by PD</t>
  </si>
  <si>
    <t xml:space="preserve">8 internal staff training counducted </t>
  </si>
  <si>
    <t xml:space="preserve">PD ,ORW and PE  not available for interaction </t>
  </si>
  <si>
    <t>The PD attended  review meetings.</t>
  </si>
  <si>
    <t xml:space="preserve">No assets purchased </t>
  </si>
  <si>
    <t xml:space="preserve">April 15 To March 2016 - utilised more than 100% </t>
  </si>
  <si>
    <t>The project grant released for the month of April and May 2015 in Oct 2015, month of June to Sept 2015 in Dec 2015 and month of Oct To Dec 2015 in April 2015 hence utilisation more than 100%.</t>
  </si>
  <si>
    <t>As per approved budget.</t>
  </si>
  <si>
    <t xml:space="preserve">Separate bank account is maintained. </t>
  </si>
  <si>
    <t>vouchers and bills are properly maintained with proper approval.</t>
  </si>
  <si>
    <t xml:space="preserve">No cash transation </t>
  </si>
  <si>
    <t xml:space="preserve">Vouchers are printed but not machine numbered. </t>
  </si>
  <si>
    <t xml:space="preserve">Cash book is updated </t>
  </si>
  <si>
    <t>Cash Book and ledger Book daily update on Tally.Cash book maintain also mannually but not proper system and ledger book not maintain mannually. Petty cash Book not maintain.</t>
  </si>
  <si>
    <t xml:space="preserve">SoEs are submitted on time and records for the same is available. </t>
  </si>
  <si>
    <t>Nil or Negligible mismatch</t>
  </si>
  <si>
    <t>No drugs are purchased.</t>
  </si>
  <si>
    <t>STI drugs are provided by DAPCU</t>
  </si>
  <si>
    <t>Audit report does not shows any weaknesses</t>
  </si>
  <si>
    <t xml:space="preserve">No cash balance </t>
  </si>
  <si>
    <t>No drugs, needles, syringes and fixed assets purchased</t>
  </si>
  <si>
    <t xml:space="preserve">The Staff personnel is  clear about their responsibilities </t>
  </si>
  <si>
    <t>50% of the participants are satisfied with the confidentiality norms</t>
  </si>
  <si>
    <t>60% participants are satisfied with the project services in FSW. For MSM and TG the project services need to be improved</t>
  </si>
  <si>
    <t>60% of the respondents reported positive responses in terms of getting commodities as and when needed</t>
  </si>
  <si>
    <t>One stakeholder participated in addressing the issues relating to project services</t>
  </si>
  <si>
    <t>60% of the respondents reported that they are satisfied with the counsellor</t>
  </si>
  <si>
    <t>Most of the registered HRGs are part of CBO and other committes also</t>
  </si>
  <si>
    <t>The TI conducted various events not maintaining a proper event register</t>
  </si>
  <si>
    <t>Advocacy meeting conducted regulary as per need</t>
  </si>
  <si>
    <t>Crisis management team addressed most of the reported cases</t>
  </si>
  <si>
    <t>No evidence of CSM</t>
  </si>
  <si>
    <t>No evidence of TB/DOT</t>
  </si>
  <si>
    <t>Gap analysis was done and 65% HRGs were provided with condom against demand (demand- 952660 and distributed- 581010)</t>
  </si>
  <si>
    <t>NA</t>
  </si>
  <si>
    <t>PPP clinic in place but not as per NACO guideline</t>
  </si>
  <si>
    <t>50% of HRGs attending STI clinic were counselled</t>
  </si>
  <si>
    <t>all the HRGs were counselled</t>
  </si>
  <si>
    <t>Total 445 HRGs had undergone for RMC</t>
  </si>
  <si>
    <t>Out of 9 newly registered HRGs 9 HRGs were provided with PT during the period</t>
  </si>
  <si>
    <t>All the active HRGs were tested for syphillis</t>
  </si>
  <si>
    <t>130 HRGs were tested for HIV twice and 324 HRGs were tested once during this period</t>
  </si>
  <si>
    <t>Above 70% positives are linked to ART</t>
  </si>
  <si>
    <t>FormB is maintained but no prioritisation of HRG done by ORW based on risk and vunnerabilty data</t>
  </si>
  <si>
    <t>Outreach and micro plan in place but not in use as per NACO guideline</t>
  </si>
  <si>
    <t>Target is 500 HRGs under the project. TI has registerd 826 HRGs. Active population is 524. Checked and verified Form A and E.</t>
  </si>
  <si>
    <t>Out of 500 target population, 524 were provided with project services</t>
  </si>
  <si>
    <t>524 HRGs contacted regularly</t>
  </si>
  <si>
    <t>9 new HRGs were registered. All of the newly registered HRGs were participated 3 meetings at DIC</t>
  </si>
  <si>
    <t xml:space="preserve">ORWs are frequent to their field and regular meetings and support been given to their PEs. And the same has been reflected through their field diary and movement register. </t>
  </si>
</sst>
</file>

<file path=xl/styles.xml><?xml version="1.0" encoding="utf-8"?>
<styleSheet xmlns="http://schemas.openxmlformats.org/spreadsheetml/2006/main">
  <numFmts count="1">
    <numFmt numFmtId="187" formatCode="0.0"/>
  </numFmts>
  <fonts count="42">
    <font>
      <sz val="11"/>
      <color theme="1"/>
      <name val="Calibri"/>
      <family val="2"/>
      <scheme val="minor"/>
    </font>
    <font>
      <b/>
      <sz val="12"/>
      <color indexed="8"/>
      <name val="Calibri"/>
      <family val="2"/>
    </font>
    <font>
      <sz val="12"/>
      <name val="Calibri"/>
      <family val="2"/>
    </font>
    <font>
      <b/>
      <sz val="14"/>
      <color indexed="8"/>
      <name val="Times New Roman"/>
      <family val="1"/>
    </font>
    <font>
      <sz val="14"/>
      <color indexed="8"/>
      <name val="Times New Roman"/>
      <family val="1"/>
    </font>
    <font>
      <sz val="14"/>
      <name val="Times New Roman"/>
      <family val="1"/>
    </font>
    <font>
      <b/>
      <sz val="14"/>
      <name val="Times New Roman"/>
      <family val="1"/>
    </font>
    <font>
      <b/>
      <u/>
      <sz val="18"/>
      <name val="Times New Roman"/>
      <family val="1"/>
    </font>
    <font>
      <sz val="14"/>
      <color indexed="10"/>
      <name val="Times New Roman"/>
      <family val="1"/>
    </font>
    <font>
      <b/>
      <sz val="14"/>
      <color indexed="8"/>
      <name val="Calibri"/>
      <family val="2"/>
    </font>
    <font>
      <b/>
      <sz val="12"/>
      <name val="Times New Roman"/>
      <family val="1"/>
    </font>
    <font>
      <b/>
      <sz val="10"/>
      <name val="Times New Roman"/>
      <family val="1"/>
    </font>
    <font>
      <sz val="12"/>
      <color indexed="8"/>
      <name val="Times New Roman"/>
      <family val="1"/>
    </font>
    <font>
      <sz val="12"/>
      <name val="Times New Roman"/>
      <family val="1"/>
    </font>
    <font>
      <b/>
      <sz val="11"/>
      <color theme="1"/>
      <name val="Calibri"/>
      <family val="2"/>
      <scheme val="minor"/>
    </font>
    <font>
      <sz val="12"/>
      <color theme="1"/>
      <name val="Calibri"/>
      <family val="2"/>
      <scheme val="minor"/>
    </font>
    <font>
      <sz val="14"/>
      <color theme="1"/>
      <name val="Times New Roman"/>
      <family val="1"/>
    </font>
    <font>
      <b/>
      <sz val="14"/>
      <color theme="1"/>
      <name val="Times New Roman"/>
      <family val="1"/>
    </font>
    <font>
      <sz val="12"/>
      <name val="Calibri"/>
      <family val="2"/>
      <scheme val="minor"/>
    </font>
    <font>
      <sz val="11"/>
      <name val="Calibri"/>
      <family val="2"/>
      <scheme val="minor"/>
    </font>
    <font>
      <sz val="12"/>
      <color rgb="FFFF0000"/>
      <name val="Calibri"/>
      <family val="2"/>
      <scheme val="minor"/>
    </font>
    <font>
      <sz val="12"/>
      <color theme="1"/>
      <name val="Times New Roman"/>
      <family val="1"/>
    </font>
    <font>
      <sz val="14"/>
      <color rgb="FF000000"/>
      <name val="Times New Roman"/>
      <family val="1"/>
    </font>
    <font>
      <b/>
      <sz val="14"/>
      <color theme="1"/>
      <name val="Calibri"/>
      <family val="2"/>
      <scheme val="minor"/>
    </font>
    <font>
      <b/>
      <sz val="12"/>
      <color theme="1"/>
      <name val="Times New Roman"/>
      <family val="1"/>
    </font>
    <font>
      <b/>
      <sz val="12"/>
      <color theme="1"/>
      <name val="Calibri"/>
      <family val="2"/>
      <scheme val="minor"/>
    </font>
    <font>
      <sz val="10"/>
      <color theme="1"/>
      <name val="Calibri"/>
      <family val="2"/>
      <scheme val="minor"/>
    </font>
    <font>
      <sz val="14"/>
      <color theme="1"/>
      <name val="Calibri"/>
      <family val="2"/>
      <scheme val="minor"/>
    </font>
    <font>
      <b/>
      <sz val="11"/>
      <name val="Calibri"/>
      <family val="2"/>
      <scheme val="minor"/>
    </font>
    <font>
      <b/>
      <sz val="12"/>
      <name val="Calibri"/>
      <family val="2"/>
      <scheme val="minor"/>
    </font>
    <font>
      <sz val="14"/>
      <color rgb="FF7030A0"/>
      <name val="Times New Roman"/>
      <family val="1"/>
    </font>
    <font>
      <b/>
      <sz val="18"/>
      <color theme="1"/>
      <name val="Calibri"/>
      <family val="2"/>
      <scheme val="minor"/>
    </font>
    <font>
      <b/>
      <u/>
      <sz val="18"/>
      <color theme="1"/>
      <name val="Times New Roman"/>
      <family val="1"/>
    </font>
    <font>
      <b/>
      <sz val="16"/>
      <color rgb="FF002060"/>
      <name val="Times New Roman"/>
      <family val="1"/>
    </font>
    <font>
      <b/>
      <sz val="16"/>
      <color theme="3" tint="-0.249977111117893"/>
      <name val="Times New Roman"/>
      <family val="1"/>
    </font>
    <font>
      <b/>
      <u/>
      <sz val="16"/>
      <color theme="1"/>
      <name val="Times New Roman"/>
      <family val="1"/>
    </font>
    <font>
      <b/>
      <sz val="18"/>
      <color theme="3" tint="-0.249977111117893"/>
      <name val="Times New Roman"/>
      <family val="1"/>
    </font>
    <font>
      <b/>
      <u/>
      <sz val="18"/>
      <color theme="1"/>
      <name val="Calibri"/>
      <family val="2"/>
      <scheme val="minor"/>
    </font>
    <font>
      <b/>
      <sz val="18"/>
      <color theme="3" tint="-0.249977111117893"/>
      <name val="Calibri"/>
      <family val="2"/>
    </font>
    <font>
      <b/>
      <sz val="10"/>
      <color theme="1"/>
      <name val="Times New Roman"/>
      <family val="1"/>
    </font>
    <font>
      <sz val="14"/>
      <color rgb="FFFF0000"/>
      <name val="Times New Roman"/>
      <family val="1"/>
    </font>
    <font>
      <sz val="14"/>
      <name val="Calibri"/>
      <family val="2"/>
      <scheme val="minor"/>
    </font>
  </fonts>
  <fills count="13">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bgColor indexed="64"/>
      </patternFill>
    </fill>
    <fill>
      <patternFill patternType="solid">
        <fgColor theme="4" tint="0.59999389629810485"/>
        <bgColor indexed="64"/>
      </patternFill>
    </fill>
    <fill>
      <patternFill patternType="solid">
        <fgColor rgb="FFFFFF00"/>
        <bgColor indexed="64"/>
      </patternFill>
    </fill>
    <fill>
      <patternFill patternType="solid">
        <fgColor theme="5" tint="0.39997558519241921"/>
        <bgColor indexed="64"/>
      </patternFill>
    </fill>
    <fill>
      <patternFill patternType="solid">
        <fgColor theme="2" tint="-0.249977111117893"/>
        <bgColor indexed="64"/>
      </patternFill>
    </fill>
    <fill>
      <patternFill patternType="solid">
        <fgColor theme="9" tint="0.79998168889431442"/>
        <bgColor indexed="64"/>
      </patternFill>
    </fill>
    <fill>
      <patternFill patternType="solid">
        <fgColor theme="9" tint="0.59999389629810485"/>
        <bgColor indexed="64"/>
      </patternFill>
    </fill>
    <fill>
      <patternFill patternType="solid">
        <fgColor theme="0" tint="-0.249977111117893"/>
        <bgColor indexed="64"/>
      </patternFill>
    </fill>
    <fill>
      <patternFill patternType="solid">
        <fgColor rgb="FF92D050"/>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s>
  <cellStyleXfs count="1">
    <xf numFmtId="0" fontId="0" fillId="0" borderId="0"/>
  </cellStyleXfs>
  <cellXfs count="280">
    <xf numFmtId="0" fontId="0" fillId="0" borderId="0" xfId="0"/>
    <xf numFmtId="0" fontId="0" fillId="0" borderId="0" xfId="0"/>
    <xf numFmtId="0" fontId="0" fillId="0" borderId="0" xfId="0" applyBorder="1"/>
    <xf numFmtId="0" fontId="2" fillId="0" borderId="1" xfId="0" applyFont="1" applyFill="1" applyBorder="1" applyAlignment="1">
      <alignment horizontal="left" vertical="top" wrapText="1"/>
    </xf>
    <xf numFmtId="0" fontId="15" fillId="0" borderId="0" xfId="0" applyFont="1"/>
    <xf numFmtId="0" fontId="15" fillId="0" borderId="0" xfId="0" applyFont="1" applyFill="1" applyBorder="1" applyAlignment="1"/>
    <xf numFmtId="0" fontId="15" fillId="0" borderId="0" xfId="0" applyFont="1" applyFill="1"/>
    <xf numFmtId="0" fontId="15" fillId="0" borderId="0" xfId="0" applyFont="1" applyFill="1" applyBorder="1"/>
    <xf numFmtId="0" fontId="15" fillId="0" borderId="0" xfId="0" applyFont="1" applyBorder="1"/>
    <xf numFmtId="0" fontId="15" fillId="0" borderId="1" xfId="0" applyFont="1" applyBorder="1"/>
    <xf numFmtId="0" fontId="15" fillId="0" borderId="0" xfId="0" applyFont="1" applyAlignment="1">
      <alignment horizontal="center"/>
    </xf>
    <xf numFmtId="0" fontId="16" fillId="0" borderId="1" xfId="0" applyFont="1" applyFill="1" applyBorder="1"/>
    <xf numFmtId="0" fontId="16" fillId="2"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7" fillId="0" borderId="1" xfId="0" applyFont="1" applyBorder="1" applyAlignment="1">
      <alignment horizontal="left" vertical="top"/>
    </xf>
    <xf numFmtId="0" fontId="16" fillId="0" borderId="2" xfId="0" applyFont="1" applyFill="1" applyBorder="1" applyAlignment="1">
      <alignment horizontal="left" vertical="top" wrapText="1"/>
    </xf>
    <xf numFmtId="0" fontId="16" fillId="0" borderId="1" xfId="0" applyFont="1" applyBorder="1" applyAlignment="1">
      <alignment horizontal="left" vertical="top" wrapText="1"/>
    </xf>
    <xf numFmtId="0" fontId="16" fillId="0" borderId="3" xfId="0" applyFont="1" applyFill="1" applyBorder="1" applyAlignment="1">
      <alignment horizontal="left" vertical="top" wrapText="1"/>
    </xf>
    <xf numFmtId="0" fontId="5" fillId="0" borderId="1"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4" fillId="0" borderId="1" xfId="0" applyFont="1" applyFill="1" applyBorder="1" applyAlignment="1">
      <alignment horizontal="left" vertical="top" wrapText="1"/>
    </xf>
    <xf numFmtId="0" fontId="16" fillId="4" borderId="1" xfId="0" applyFont="1" applyFill="1" applyBorder="1" applyAlignment="1">
      <alignment horizontal="left" vertical="top" wrapText="1"/>
    </xf>
    <xf numFmtId="0" fontId="5" fillId="4" borderId="1" xfId="0" applyFont="1" applyFill="1" applyBorder="1" applyAlignment="1">
      <alignment horizontal="left" vertical="top" wrapText="1"/>
    </xf>
    <xf numFmtId="0" fontId="14" fillId="5" borderId="1" xfId="0" applyFont="1" applyFill="1" applyBorder="1" applyAlignment="1">
      <alignment horizontal="center" vertical="center" wrapText="1"/>
    </xf>
    <xf numFmtId="0" fontId="15" fillId="6" borderId="0" xfId="0" applyFont="1" applyFill="1" applyBorder="1"/>
    <xf numFmtId="0" fontId="15" fillId="6" borderId="0" xfId="0" applyFont="1" applyFill="1"/>
    <xf numFmtId="0" fontId="14" fillId="5" borderId="1" xfId="0" applyFont="1" applyFill="1" applyBorder="1" applyAlignment="1">
      <alignment horizontal="left" vertical="center" wrapText="1"/>
    </xf>
    <xf numFmtId="0" fontId="15" fillId="7" borderId="0" xfId="0" applyFont="1" applyFill="1" applyBorder="1"/>
    <xf numFmtId="0" fontId="15" fillId="7" borderId="0" xfId="0" applyFont="1" applyFill="1"/>
    <xf numFmtId="187" fontId="14" fillId="5" borderId="1" xfId="0" applyNumberFormat="1" applyFont="1" applyFill="1" applyBorder="1" applyAlignment="1">
      <alignment horizontal="center" vertical="center" wrapText="1"/>
    </xf>
    <xf numFmtId="0" fontId="5" fillId="0" borderId="2" xfId="0" applyFont="1" applyBorder="1" applyAlignment="1">
      <alignment horizontal="left" vertical="top" wrapText="1"/>
    </xf>
    <xf numFmtId="9" fontId="5" fillId="0" borderId="1" xfId="0" applyNumberFormat="1" applyFont="1" applyFill="1" applyBorder="1" applyAlignment="1">
      <alignment horizontal="left" vertical="top"/>
    </xf>
    <xf numFmtId="9" fontId="5" fillId="0" borderId="1" xfId="0" applyNumberFormat="1" applyFont="1" applyFill="1" applyBorder="1" applyAlignment="1">
      <alignment horizontal="left" vertical="top" wrapText="1"/>
    </xf>
    <xf numFmtId="0" fontId="5" fillId="2" borderId="1" xfId="0" applyFont="1" applyFill="1" applyBorder="1" applyAlignment="1">
      <alignment horizontal="left" vertical="top"/>
    </xf>
    <xf numFmtId="0" fontId="18" fillId="0" borderId="0" xfId="0" applyFont="1"/>
    <xf numFmtId="0" fontId="18" fillId="8" borderId="0" xfId="0" applyFont="1" applyFill="1" applyBorder="1"/>
    <xf numFmtId="0" fontId="18" fillId="8" borderId="0" xfId="0" applyFont="1" applyFill="1"/>
    <xf numFmtId="0" fontId="5" fillId="0" borderId="2" xfId="0" applyFont="1" applyFill="1" applyBorder="1" applyAlignment="1">
      <alignment horizontal="left" vertical="top" wrapText="1"/>
    </xf>
    <xf numFmtId="0" fontId="6" fillId="0" borderId="1" xfId="0" applyFont="1" applyBorder="1" applyAlignment="1">
      <alignment horizontal="left" vertical="top"/>
    </xf>
    <xf numFmtId="0" fontId="18" fillId="0" borderId="0" xfId="0" applyFont="1" applyFill="1"/>
    <xf numFmtId="0" fontId="5" fillId="4" borderId="1" xfId="0" applyFont="1" applyFill="1" applyBorder="1" applyAlignment="1">
      <alignment horizontal="left" vertical="top"/>
    </xf>
    <xf numFmtId="0" fontId="18" fillId="6" borderId="0" xfId="0" applyFont="1" applyFill="1"/>
    <xf numFmtId="9" fontId="16" fillId="0" borderId="1" xfId="0" applyNumberFormat="1" applyFont="1" applyFill="1" applyBorder="1" applyAlignment="1">
      <alignment horizontal="left" vertical="top" wrapText="1"/>
    </xf>
    <xf numFmtId="0" fontId="19" fillId="0" borderId="1" xfId="0" applyFont="1" applyBorder="1" applyAlignment="1">
      <alignment horizontal="left" vertical="top" wrapText="1"/>
    </xf>
    <xf numFmtId="0" fontId="18" fillId="0" borderId="1" xfId="0" applyFont="1" applyFill="1" applyBorder="1" applyAlignment="1">
      <alignment horizontal="left" vertical="top" wrapText="1"/>
    </xf>
    <xf numFmtId="0" fontId="18" fillId="0" borderId="0" xfId="0" applyFont="1" applyFill="1" applyBorder="1"/>
    <xf numFmtId="0" fontId="20" fillId="9" borderId="0" xfId="0" applyFont="1" applyFill="1" applyBorder="1"/>
    <xf numFmtId="0" fontId="20" fillId="9" borderId="0" xfId="0" applyFont="1" applyFill="1"/>
    <xf numFmtId="0" fontId="20" fillId="10" borderId="0" xfId="0" applyFont="1" applyFill="1" applyBorder="1"/>
    <xf numFmtId="0" fontId="20" fillId="10" borderId="0" xfId="0" applyFont="1" applyFill="1"/>
    <xf numFmtId="0" fontId="6" fillId="11" borderId="4" xfId="0" applyFont="1" applyFill="1" applyBorder="1" applyAlignment="1">
      <alignment horizontal="left" vertical="top"/>
    </xf>
    <xf numFmtId="0" fontId="16" fillId="0" borderId="2" xfId="0" applyFont="1" applyBorder="1" applyAlignment="1">
      <alignment horizontal="left" vertical="top" wrapText="1"/>
    </xf>
    <xf numFmtId="0" fontId="4" fillId="0" borderId="1" xfId="0" applyFont="1" applyFill="1" applyBorder="1" applyAlignment="1">
      <alignment horizontal="center" vertical="top"/>
    </xf>
    <xf numFmtId="0" fontId="4" fillId="0" borderId="1" xfId="0" applyFont="1" applyFill="1" applyBorder="1" applyAlignment="1">
      <alignment horizontal="center" vertical="top" wrapText="1"/>
    </xf>
    <xf numFmtId="0" fontId="4" fillId="3" borderId="1" xfId="0" applyFont="1" applyFill="1" applyBorder="1" applyAlignment="1">
      <alignment horizontal="left" vertical="top"/>
    </xf>
    <xf numFmtId="0" fontId="16" fillId="7" borderId="4" xfId="0" applyFont="1" applyFill="1" applyBorder="1" applyAlignment="1">
      <alignment horizontal="center" vertical="top"/>
    </xf>
    <xf numFmtId="0" fontId="16" fillId="3" borderId="4" xfId="0" applyFont="1" applyFill="1" applyBorder="1" applyAlignment="1">
      <alignment horizontal="left" vertical="top"/>
    </xf>
    <xf numFmtId="0" fontId="21" fillId="0" borderId="1" xfId="0" applyFont="1" applyBorder="1"/>
    <xf numFmtId="0" fontId="22" fillId="0" borderId="1" xfId="0" applyFont="1" applyBorder="1" applyAlignment="1">
      <alignment vertical="top" wrapText="1"/>
    </xf>
    <xf numFmtId="0" fontId="16" fillId="0" borderId="1" xfId="0" applyFont="1" applyBorder="1" applyAlignment="1">
      <alignment horizontal="justify" vertical="top"/>
    </xf>
    <xf numFmtId="0" fontId="16" fillId="0" borderId="1" xfId="0" applyFont="1" applyFill="1" applyBorder="1" applyAlignment="1">
      <alignment vertical="top" wrapText="1"/>
    </xf>
    <xf numFmtId="0" fontId="16" fillId="0" borderId="1" xfId="0" applyFont="1" applyBorder="1" applyAlignment="1">
      <alignment horizontal="justify" vertical="justify"/>
    </xf>
    <xf numFmtId="0" fontId="5" fillId="0" borderId="1" xfId="0" applyFont="1" applyFill="1" applyBorder="1" applyAlignment="1">
      <alignment vertical="top" wrapText="1"/>
    </xf>
    <xf numFmtId="0" fontId="5" fillId="0" borderId="1" xfId="0" applyFont="1" applyBorder="1" applyAlignment="1">
      <alignment horizontal="justify" vertical="top"/>
    </xf>
    <xf numFmtId="0" fontId="5" fillId="0" borderId="1" xfId="0" applyFont="1" applyBorder="1" applyAlignment="1">
      <alignment vertical="top" wrapText="1"/>
    </xf>
    <xf numFmtId="0" fontId="4" fillId="4" borderId="1" xfId="0" applyFont="1" applyFill="1" applyBorder="1" applyAlignment="1">
      <alignment horizontal="left" vertical="top" wrapText="1"/>
    </xf>
    <xf numFmtId="0" fontId="5" fillId="4" borderId="1" xfId="0" applyFont="1" applyFill="1" applyBorder="1" applyAlignment="1">
      <alignment vertical="top" wrapText="1"/>
    </xf>
    <xf numFmtId="0" fontId="5" fillId="0" borderId="1" xfId="0" applyFont="1" applyBorder="1" applyAlignment="1">
      <alignment horizontal="justify" vertical="center"/>
    </xf>
    <xf numFmtId="0" fontId="16" fillId="0" borderId="1" xfId="0" applyFont="1" applyBorder="1"/>
    <xf numFmtId="0" fontId="23" fillId="0" borderId="1" xfId="0" applyFont="1" applyBorder="1" applyAlignment="1">
      <alignment horizontal="center"/>
    </xf>
    <xf numFmtId="0" fontId="23" fillId="0" borderId="1" xfId="0" applyFont="1" applyBorder="1" applyAlignment="1">
      <alignment horizontal="center" vertical="center"/>
    </xf>
    <xf numFmtId="0" fontId="14" fillId="7" borderId="1" xfId="0" applyFont="1" applyFill="1" applyBorder="1" applyAlignment="1">
      <alignment vertical="top" wrapText="1"/>
    </xf>
    <xf numFmtId="0" fontId="14" fillId="0" borderId="1" xfId="0" applyFont="1" applyBorder="1"/>
    <xf numFmtId="187" fontId="14" fillId="0" borderId="1" xfId="0" applyNumberFormat="1" applyFont="1" applyBorder="1"/>
    <xf numFmtId="0" fontId="24" fillId="0" borderId="1" xfId="0" applyFont="1" applyBorder="1"/>
    <xf numFmtId="0" fontId="17" fillId="12" borderId="1" xfId="0" applyFont="1" applyFill="1" applyBorder="1" applyAlignment="1">
      <alignment vertical="top"/>
    </xf>
    <xf numFmtId="0" fontId="17" fillId="12" borderId="1" xfId="0" applyFont="1" applyFill="1" applyBorder="1"/>
    <xf numFmtId="0" fontId="9" fillId="12" borderId="1" xfId="0" applyFont="1" applyFill="1" applyBorder="1" applyAlignment="1">
      <alignment horizontal="center" vertical="center"/>
    </xf>
    <xf numFmtId="1" fontId="17" fillId="0" borderId="1" xfId="0" applyNumberFormat="1" applyFont="1" applyBorder="1"/>
    <xf numFmtId="1" fontId="14" fillId="0" borderId="1" xfId="0" applyNumberFormat="1" applyFont="1" applyBorder="1"/>
    <xf numFmtId="1" fontId="5" fillId="0" borderId="1" xfId="0" applyNumberFormat="1" applyFont="1" applyFill="1" applyBorder="1" applyAlignment="1">
      <alignment horizontal="center" vertical="center" wrapText="1"/>
    </xf>
    <xf numFmtId="187" fontId="25" fillId="0" borderId="1" xfId="0" applyNumberFormat="1" applyFont="1" applyBorder="1"/>
    <xf numFmtId="0" fontId="26" fillId="0" borderId="0" xfId="0" applyFont="1"/>
    <xf numFmtId="0" fontId="27" fillId="0" borderId="0" xfId="0" applyFont="1"/>
    <xf numFmtId="0" fontId="17" fillId="6" borderId="1" xfId="0" applyFont="1" applyFill="1" applyBorder="1" applyAlignment="1">
      <alignment horizontal="center"/>
    </xf>
    <xf numFmtId="0" fontId="28" fillId="0" borderId="1" xfId="0" applyFont="1" applyBorder="1" applyAlignment="1">
      <alignment horizontal="center" vertical="center" wrapText="1"/>
    </xf>
    <xf numFmtId="0" fontId="28" fillId="0" borderId="1" xfId="0" applyFont="1" applyFill="1" applyBorder="1" applyAlignment="1">
      <alignment horizontal="center" vertical="center" wrapText="1"/>
    </xf>
    <xf numFmtId="0" fontId="19" fillId="0" borderId="1" xfId="0" applyFont="1" applyFill="1" applyBorder="1" applyAlignment="1">
      <alignment horizontal="left" vertical="top" wrapText="1"/>
    </xf>
    <xf numFmtId="0" fontId="29" fillId="0" borderId="1" xfId="0" applyFont="1" applyBorder="1" applyAlignment="1">
      <alignment horizontal="center" vertical="center" wrapText="1"/>
    </xf>
    <xf numFmtId="0" fontId="18" fillId="0" borderId="1" xfId="0" applyFont="1" applyBorder="1" applyAlignment="1">
      <alignment vertical="top" wrapText="1"/>
    </xf>
    <xf numFmtId="0" fontId="18" fillId="0" borderId="1" xfId="0" applyFont="1" applyBorder="1" applyAlignment="1">
      <alignment wrapText="1"/>
    </xf>
    <xf numFmtId="0" fontId="14" fillId="12" borderId="1" xfId="0" applyFont="1" applyFill="1" applyBorder="1" applyAlignment="1">
      <alignment horizontal="center" vertical="top"/>
    </xf>
    <xf numFmtId="1" fontId="5" fillId="0" borderId="1" xfId="0" applyNumberFormat="1" applyFont="1" applyFill="1" applyBorder="1" applyAlignment="1" applyProtection="1">
      <alignment horizontal="center" vertical="center" wrapText="1"/>
      <protection locked="0"/>
    </xf>
    <xf numFmtId="0" fontId="5" fillId="11" borderId="1" xfId="0" applyFont="1" applyFill="1" applyBorder="1" applyAlignment="1">
      <alignment horizontal="left" vertical="top"/>
    </xf>
    <xf numFmtId="0" fontId="5" fillId="11" borderId="1" xfId="0" applyFont="1" applyFill="1" applyBorder="1" applyAlignment="1" applyProtection="1">
      <alignment horizontal="left" vertical="top"/>
      <protection locked="0"/>
    </xf>
    <xf numFmtId="0" fontId="16" fillId="11" borderId="1" xfId="0" applyFont="1" applyFill="1" applyBorder="1" applyAlignment="1">
      <alignment horizontal="left" vertical="top" wrapText="1"/>
    </xf>
    <xf numFmtId="0" fontId="16" fillId="11" borderId="1" xfId="0" applyFont="1" applyFill="1" applyBorder="1" applyAlignment="1" applyProtection="1">
      <alignment horizontal="left" vertical="top" wrapText="1"/>
      <protection locked="0"/>
    </xf>
    <xf numFmtId="0" fontId="5" fillId="11" borderId="1" xfId="0" applyFont="1" applyFill="1" applyBorder="1" applyAlignment="1">
      <alignment horizontal="left" vertical="top" wrapText="1"/>
    </xf>
    <xf numFmtId="0" fontId="5" fillId="11" borderId="1" xfId="0" applyFont="1" applyFill="1" applyBorder="1" applyAlignment="1" applyProtection="1">
      <alignment horizontal="left" vertical="top" wrapText="1"/>
      <protection locked="0"/>
    </xf>
    <xf numFmtId="0" fontId="16" fillId="11" borderId="1" xfId="0" applyFont="1" applyFill="1" applyBorder="1" applyAlignment="1">
      <alignment horizontal="left" vertical="top"/>
    </xf>
    <xf numFmtId="0" fontId="16" fillId="11" borderId="1" xfId="0" applyFont="1" applyFill="1" applyBorder="1" applyAlignment="1" applyProtection="1">
      <alignment horizontal="left" vertical="top"/>
      <protection locked="0"/>
    </xf>
    <xf numFmtId="0" fontId="17" fillId="3" borderId="4" xfId="0" applyFont="1" applyFill="1" applyBorder="1" applyAlignment="1">
      <alignment horizontal="left" vertical="top"/>
    </xf>
    <xf numFmtId="0" fontId="3" fillId="12" borderId="1" xfId="0" applyFont="1" applyFill="1" applyBorder="1" applyAlignment="1">
      <alignment horizontal="center" vertical="center"/>
    </xf>
    <xf numFmtId="0" fontId="14" fillId="0" borderId="1" xfId="0" applyFont="1" applyBorder="1" applyAlignment="1">
      <alignment horizontal="center"/>
    </xf>
    <xf numFmtId="187" fontId="14" fillId="12" borderId="1" xfId="0" applyNumberFormat="1" applyFont="1" applyFill="1" applyBorder="1" applyAlignment="1" applyProtection="1">
      <alignment horizontal="center" vertical="center" wrapText="1"/>
      <protection locked="0"/>
    </xf>
    <xf numFmtId="0" fontId="17" fillId="6" borderId="5" xfId="0" applyFont="1" applyFill="1" applyBorder="1" applyAlignment="1">
      <alignment horizontal="center"/>
    </xf>
    <xf numFmtId="0" fontId="4" fillId="0" borderId="6" xfId="0" applyFont="1" applyFill="1" applyBorder="1" applyAlignment="1">
      <alignment horizontal="center" vertical="top"/>
    </xf>
    <xf numFmtId="0" fontId="4" fillId="3" borderId="5" xfId="0" applyFont="1" applyFill="1" applyBorder="1" applyAlignment="1">
      <alignment horizontal="left" vertical="top"/>
    </xf>
    <xf numFmtId="0" fontId="17" fillId="0" borderId="6" xfId="0" applyFont="1" applyFill="1" applyBorder="1" applyAlignment="1">
      <alignment horizontal="left" vertical="top"/>
    </xf>
    <xf numFmtId="0" fontId="17" fillId="0" borderId="7" xfId="0" applyFont="1" applyFill="1" applyBorder="1" applyAlignment="1">
      <alignment horizontal="center" vertical="top" wrapText="1"/>
    </xf>
    <xf numFmtId="0" fontId="17" fillId="0" borderId="6" xfId="0" applyFont="1" applyFill="1" applyBorder="1" applyAlignment="1">
      <alignment horizontal="left" vertical="top" wrapText="1"/>
    </xf>
    <xf numFmtId="0" fontId="6" fillId="0" borderId="7" xfId="0" applyFont="1" applyFill="1" applyBorder="1" applyAlignment="1">
      <alignment horizontal="left" vertical="top" wrapText="1"/>
    </xf>
    <xf numFmtId="0" fontId="5" fillId="0" borderId="5" xfId="0" applyFont="1" applyFill="1" applyBorder="1" applyAlignment="1" applyProtection="1">
      <alignment horizontal="left" vertical="top"/>
      <protection locked="0"/>
    </xf>
    <xf numFmtId="0" fontId="6" fillId="0" borderId="6" xfId="0" applyFont="1" applyFill="1" applyBorder="1" applyAlignment="1">
      <alignment horizontal="left" vertical="top" wrapText="1"/>
    </xf>
    <xf numFmtId="0" fontId="17" fillId="0" borderId="7" xfId="0" applyFont="1" applyFill="1" applyBorder="1" applyAlignment="1">
      <alignment horizontal="left" vertical="top" wrapText="1"/>
    </xf>
    <xf numFmtId="0" fontId="6" fillId="0" borderId="6" xfId="0" applyFont="1" applyFill="1" applyBorder="1" applyAlignment="1">
      <alignment horizontal="left" vertical="top"/>
    </xf>
    <xf numFmtId="0" fontId="30" fillId="0" borderId="8" xfId="0" applyFont="1" applyFill="1" applyBorder="1" applyAlignment="1" applyProtection="1">
      <alignment horizontal="left" vertical="top"/>
      <protection locked="0"/>
    </xf>
    <xf numFmtId="0" fontId="5" fillId="0" borderId="6" xfId="0" applyFont="1" applyFill="1" applyBorder="1" applyAlignment="1">
      <alignment horizontal="left" vertical="top"/>
    </xf>
    <xf numFmtId="0" fontId="5" fillId="6" borderId="5" xfId="0" applyFont="1" applyFill="1" applyBorder="1" applyAlignment="1">
      <alignment horizontal="left" vertical="top"/>
    </xf>
    <xf numFmtId="0" fontId="16" fillId="3" borderId="8" xfId="0" applyFont="1" applyFill="1" applyBorder="1" applyAlignment="1">
      <alignment horizontal="left" vertical="top"/>
    </xf>
    <xf numFmtId="0" fontId="16" fillId="0" borderId="5" xfId="0" applyFont="1" applyBorder="1" applyAlignment="1">
      <alignment horizontal="left" vertical="top"/>
    </xf>
    <xf numFmtId="0" fontId="6" fillId="11" borderId="9" xfId="0" applyFont="1" applyFill="1" applyBorder="1" applyAlignment="1">
      <alignment horizontal="left" vertical="top"/>
    </xf>
    <xf numFmtId="0" fontId="5" fillId="0" borderId="5" xfId="0" applyFont="1" applyBorder="1" applyAlignment="1">
      <alignment horizontal="left" vertical="top"/>
    </xf>
    <xf numFmtId="0" fontId="6" fillId="0" borderId="6" xfId="0" applyFont="1" applyBorder="1" applyAlignment="1">
      <alignment horizontal="left" vertical="top"/>
    </xf>
    <xf numFmtId="0" fontId="21" fillId="0" borderId="10" xfId="0" applyFont="1" applyBorder="1" applyAlignment="1">
      <alignment horizontal="center"/>
    </xf>
    <xf numFmtId="0" fontId="15" fillId="0" borderId="5" xfId="0" applyFont="1" applyBorder="1"/>
    <xf numFmtId="0" fontId="15" fillId="0" borderId="11" xfId="0" applyFont="1" applyBorder="1" applyAlignment="1">
      <alignment horizontal="center"/>
    </xf>
    <xf numFmtId="0" fontId="15" fillId="0" borderId="12" xfId="0" applyFont="1" applyBorder="1"/>
    <xf numFmtId="1" fontId="31" fillId="0" borderId="13" xfId="0" applyNumberFormat="1" applyFont="1" applyBorder="1"/>
    <xf numFmtId="0" fontId="5" fillId="6" borderId="1" xfId="0" applyFont="1" applyFill="1" applyBorder="1" applyAlignment="1" applyProtection="1">
      <alignment horizontal="center" vertical="center" wrapText="1"/>
      <protection locked="0"/>
    </xf>
    <xf numFmtId="0" fontId="16" fillId="6" borderId="2" xfId="0" applyFont="1" applyFill="1" applyBorder="1" applyAlignment="1" applyProtection="1">
      <alignment horizontal="center" vertical="center" wrapText="1"/>
      <protection locked="0"/>
    </xf>
    <xf numFmtId="0" fontId="23" fillId="4" borderId="1" xfId="0" applyFont="1" applyFill="1" applyBorder="1" applyAlignment="1" applyProtection="1">
      <alignment horizontal="center" vertical="top"/>
      <protection locked="0"/>
    </xf>
    <xf numFmtId="0" fontId="0" fillId="4" borderId="1" xfId="0" applyFill="1" applyBorder="1" applyAlignment="1" applyProtection="1">
      <alignment horizontal="center" vertical="center" wrapText="1"/>
      <protection locked="0"/>
    </xf>
    <xf numFmtId="0" fontId="15" fillId="4" borderId="1" xfId="0" applyFont="1" applyFill="1" applyBorder="1" applyAlignment="1" applyProtection="1">
      <alignment horizontal="left" vertical="top" wrapText="1"/>
      <protection locked="0"/>
    </xf>
    <xf numFmtId="0" fontId="23" fillId="4" borderId="1" xfId="0" applyFont="1" applyFill="1" applyBorder="1" applyAlignment="1" applyProtection="1">
      <alignment horizontal="center" vertical="center"/>
      <protection locked="0"/>
    </xf>
    <xf numFmtId="0" fontId="0" fillId="4" borderId="1" xfId="0" applyFill="1" applyBorder="1" applyAlignment="1" applyProtection="1">
      <alignment horizontal="left" vertical="center" wrapText="1"/>
      <protection locked="0"/>
    </xf>
    <xf numFmtId="0" fontId="15" fillId="4" borderId="1" xfId="0" applyFont="1" applyFill="1" applyBorder="1" applyAlignment="1" applyProtection="1">
      <alignment horizontal="center" vertical="center" wrapText="1"/>
      <protection locked="0"/>
    </xf>
    <xf numFmtId="0" fontId="0" fillId="4" borderId="1" xfId="0" applyFill="1" applyBorder="1" applyAlignment="1" applyProtection="1">
      <alignment horizontal="left" vertical="top" wrapText="1"/>
      <protection locked="0"/>
    </xf>
    <xf numFmtId="0" fontId="0" fillId="4" borderId="1" xfId="0" applyFill="1" applyBorder="1" applyAlignment="1" applyProtection="1">
      <alignment wrapText="1"/>
      <protection locked="0"/>
    </xf>
    <xf numFmtId="0" fontId="0" fillId="4" borderId="0" xfId="0" applyFill="1" applyProtection="1">
      <protection locked="0"/>
    </xf>
    <xf numFmtId="0" fontId="0" fillId="4" borderId="1" xfId="0" applyFill="1" applyBorder="1" applyAlignment="1" applyProtection="1">
      <alignment horizontal="left" vertical="top"/>
      <protection locked="0"/>
    </xf>
    <xf numFmtId="0" fontId="15" fillId="4" borderId="1" xfId="0" applyFont="1" applyFill="1" applyBorder="1" applyAlignment="1" applyProtection="1">
      <alignment horizontal="left" vertical="top"/>
      <protection locked="0"/>
    </xf>
    <xf numFmtId="0" fontId="23" fillId="4" borderId="1" xfId="0" applyFont="1" applyFill="1" applyBorder="1" applyAlignment="1" applyProtection="1">
      <alignment horizontal="center"/>
      <protection locked="0"/>
    </xf>
    <xf numFmtId="0" fontId="0" fillId="4" borderId="0" xfId="0" applyFill="1" applyAlignment="1" applyProtection="1">
      <alignment vertical="top" wrapText="1"/>
      <protection locked="0"/>
    </xf>
    <xf numFmtId="0" fontId="15" fillId="4" borderId="1" xfId="0" applyFont="1" applyFill="1" applyBorder="1" applyAlignment="1" applyProtection="1">
      <alignment wrapText="1"/>
      <protection locked="0"/>
    </xf>
    <xf numFmtId="0" fontId="15" fillId="4" borderId="1" xfId="0" applyFont="1" applyFill="1" applyBorder="1" applyProtection="1">
      <protection locked="0"/>
    </xf>
    <xf numFmtId="0" fontId="15" fillId="4" borderId="1" xfId="0" applyFont="1" applyFill="1" applyBorder="1" applyAlignment="1" applyProtection="1">
      <alignment vertical="top" wrapText="1"/>
      <protection locked="0"/>
    </xf>
    <xf numFmtId="0" fontId="13" fillId="0" borderId="1" xfId="0" applyFont="1" applyFill="1" applyBorder="1" applyAlignment="1" applyProtection="1">
      <alignment horizontal="center" vertical="top" wrapText="1"/>
      <protection locked="0"/>
    </xf>
    <xf numFmtId="0" fontId="13" fillId="0" borderId="14" xfId="0" applyFont="1" applyFill="1" applyBorder="1" applyAlignment="1" applyProtection="1">
      <alignment vertical="top" wrapText="1"/>
      <protection locked="0"/>
    </xf>
    <xf numFmtId="0" fontId="21" fillId="0" borderId="5" xfId="0" applyFont="1" applyBorder="1" applyAlignment="1" applyProtection="1">
      <alignment horizontal="left" vertical="top" wrapText="1"/>
      <protection locked="0"/>
    </xf>
    <xf numFmtId="0" fontId="12" fillId="0" borderId="1" xfId="0" applyFont="1" applyBorder="1" applyAlignment="1" applyProtection="1">
      <alignment horizontal="center" vertical="top" wrapText="1"/>
      <protection locked="0"/>
    </xf>
    <xf numFmtId="0" fontId="21" fillId="0" borderId="1" xfId="0" applyFont="1" applyFill="1" applyBorder="1" applyAlignment="1" applyProtection="1">
      <alignment vertical="center" wrapText="1"/>
      <protection locked="0"/>
    </xf>
    <xf numFmtId="0" fontId="21" fillId="0" borderId="1" xfId="0" applyFont="1" applyBorder="1" applyAlignment="1" applyProtection="1">
      <alignment horizontal="center"/>
      <protection locked="0"/>
    </xf>
    <xf numFmtId="0" fontId="13" fillId="0" borderId="1" xfId="0" applyFont="1" applyFill="1" applyBorder="1" applyAlignment="1" applyProtection="1">
      <alignment vertical="center" wrapText="1"/>
      <protection locked="0"/>
    </xf>
    <xf numFmtId="0" fontId="21" fillId="0" borderId="5" xfId="0" applyFont="1" applyBorder="1" applyAlignment="1" applyProtection="1">
      <alignment vertical="top" wrapText="1"/>
      <protection locked="0"/>
    </xf>
    <xf numFmtId="0" fontId="21" fillId="0" borderId="5" xfId="0" applyFont="1" applyBorder="1" applyAlignment="1" applyProtection="1">
      <alignment wrapText="1"/>
      <protection locked="0"/>
    </xf>
    <xf numFmtId="0" fontId="21" fillId="0" borderId="5" xfId="0" applyFont="1" applyBorder="1" applyProtection="1">
      <protection locked="0"/>
    </xf>
    <xf numFmtId="0" fontId="21" fillId="4" borderId="1" xfId="0" applyFont="1" applyFill="1" applyBorder="1" applyAlignment="1" applyProtection="1">
      <alignment vertical="top" wrapText="1"/>
      <protection locked="0"/>
    </xf>
    <xf numFmtId="0" fontId="5" fillId="4" borderId="1" xfId="0" applyFont="1" applyFill="1" applyBorder="1" applyAlignment="1" applyProtection="1">
      <alignment horizontal="center" vertical="center" wrapText="1"/>
      <protection locked="0"/>
    </xf>
    <xf numFmtId="0" fontId="5" fillId="4" borderId="1" xfId="0" applyFont="1" applyFill="1" applyBorder="1" applyAlignment="1" applyProtection="1">
      <alignment horizontal="left" vertical="top"/>
      <protection locked="0"/>
    </xf>
    <xf numFmtId="0" fontId="16" fillId="4" borderId="1" xfId="0" applyFont="1" applyFill="1" applyBorder="1" applyAlignment="1" applyProtection="1">
      <alignment horizontal="left" vertical="top"/>
      <protection locked="0"/>
    </xf>
    <xf numFmtId="0" fontId="16" fillId="4" borderId="1" xfId="0" applyFont="1" applyFill="1" applyBorder="1" applyAlignment="1" applyProtection="1">
      <alignment horizontal="center" vertical="center" wrapText="1"/>
      <protection locked="0"/>
    </xf>
    <xf numFmtId="0" fontId="16" fillId="4" borderId="1" xfId="0" applyFont="1" applyFill="1" applyBorder="1" applyAlignment="1" applyProtection="1">
      <alignment horizontal="left" vertical="top" wrapText="1"/>
      <protection locked="0"/>
    </xf>
    <xf numFmtId="0" fontId="5" fillId="4" borderId="1" xfId="0" applyFont="1" applyFill="1" applyBorder="1" applyAlignment="1" applyProtection="1">
      <alignment horizontal="left" vertical="top" wrapText="1"/>
      <protection locked="0"/>
    </xf>
    <xf numFmtId="0" fontId="40" fillId="4" borderId="2" xfId="0" applyFont="1" applyFill="1" applyBorder="1" applyAlignment="1" applyProtection="1">
      <alignment horizontal="center" vertical="top" wrapText="1"/>
      <protection locked="0"/>
    </xf>
    <xf numFmtId="0" fontId="16" fillId="4" borderId="5" xfId="0" applyFont="1" applyFill="1" applyBorder="1" applyAlignment="1" applyProtection="1">
      <alignment horizontal="center" vertical="center" wrapText="1"/>
      <protection locked="0"/>
    </xf>
    <xf numFmtId="0" fontId="16" fillId="0" borderId="1" xfId="0" applyFont="1" applyBorder="1" applyAlignment="1" applyProtection="1">
      <alignment horizontal="left" vertical="top" wrapText="1"/>
      <protection locked="0"/>
    </xf>
    <xf numFmtId="0" fontId="16" fillId="0" borderId="1" xfId="0" applyFont="1" applyFill="1" applyBorder="1" applyAlignment="1" applyProtection="1">
      <alignment horizontal="left" vertical="top" wrapText="1"/>
      <protection locked="0"/>
    </xf>
    <xf numFmtId="0" fontId="16" fillId="0" borderId="23" xfId="0" applyFont="1" applyFill="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16" fillId="4" borderId="15" xfId="0" applyFont="1" applyFill="1" applyBorder="1" applyAlignment="1" applyProtection="1">
      <alignment horizontal="left" vertical="top" wrapText="1"/>
      <protection locked="0"/>
    </xf>
    <xf numFmtId="0" fontId="5" fillId="0" borderId="15" xfId="0" applyFont="1" applyFill="1" applyBorder="1" applyAlignment="1" applyProtection="1">
      <alignment horizontal="left" vertical="top" wrapText="1"/>
      <protection locked="0"/>
    </xf>
    <xf numFmtId="0" fontId="5" fillId="0" borderId="1" xfId="0" applyFont="1" applyFill="1" applyBorder="1" applyAlignment="1" applyProtection="1">
      <alignment horizontal="left" vertical="top"/>
      <protection locked="0"/>
    </xf>
    <xf numFmtId="0" fontId="5" fillId="0" borderId="1" xfId="0" applyFont="1" applyFill="1" applyBorder="1" applyAlignment="1" applyProtection="1">
      <alignment horizontal="left" vertical="top" wrapText="1"/>
      <protection locked="0"/>
    </xf>
    <xf numFmtId="1" fontId="5" fillId="2" borderId="1" xfId="0" applyNumberFormat="1" applyFont="1" applyFill="1" applyBorder="1" applyAlignment="1" applyProtection="1">
      <alignment horizontal="center" vertical="center" wrapText="1"/>
      <protection locked="0"/>
    </xf>
    <xf numFmtId="0" fontId="16" fillId="2" borderId="1" xfId="0" applyFont="1" applyFill="1" applyBorder="1" applyAlignment="1" applyProtection="1">
      <alignment horizontal="left" vertical="top" wrapText="1"/>
      <protection locked="0"/>
    </xf>
    <xf numFmtId="1" fontId="5" fillId="0" borderId="2" xfId="0" applyNumberFormat="1" applyFont="1" applyFill="1" applyBorder="1" applyAlignment="1" applyProtection="1">
      <alignment horizontal="center" vertical="center" wrapText="1"/>
      <protection locked="0"/>
    </xf>
    <xf numFmtId="0" fontId="16" fillId="0" borderId="1" xfId="0" applyFont="1" applyFill="1" applyBorder="1" applyAlignment="1" applyProtection="1">
      <alignment horizontal="left" vertical="top"/>
      <protection locked="0"/>
    </xf>
    <xf numFmtId="1" fontId="5" fillId="0" borderId="1" xfId="0" applyNumberFormat="1" applyFont="1" applyFill="1" applyBorder="1" applyAlignment="1" applyProtection="1">
      <alignment horizontal="center" vertical="center"/>
      <protection locked="0"/>
    </xf>
    <xf numFmtId="0" fontId="27" fillId="0" borderId="1" xfId="0" applyFont="1" applyFill="1" applyBorder="1" applyAlignment="1" applyProtection="1">
      <alignment vertical="top" wrapText="1"/>
      <protection locked="0"/>
    </xf>
    <xf numFmtId="0" fontId="41" fillId="0" borderId="1" xfId="0" applyFont="1" applyFill="1" applyBorder="1" applyAlignment="1" applyProtection="1">
      <alignment horizontal="left" vertical="top" wrapText="1"/>
      <protection locked="0"/>
    </xf>
    <xf numFmtId="1" fontId="5" fillId="0" borderId="2" xfId="0" applyNumberFormat="1" applyFont="1" applyFill="1" applyBorder="1" applyAlignment="1" applyProtection="1">
      <alignment horizontal="center" vertical="center"/>
      <protection locked="0"/>
    </xf>
    <xf numFmtId="1" fontId="5" fillId="0" borderId="2" xfId="0" applyNumberFormat="1" applyFont="1" applyBorder="1" applyAlignment="1" applyProtection="1">
      <alignment horizontal="center" vertical="center" wrapText="1"/>
      <protection locked="0"/>
    </xf>
    <xf numFmtId="0" fontId="40" fillId="0" borderId="1" xfId="0" applyFont="1" applyFill="1" applyBorder="1" applyAlignment="1" applyProtection="1">
      <alignment horizontal="left" vertical="top" wrapText="1"/>
      <protection locked="0"/>
    </xf>
    <xf numFmtId="0" fontId="5" fillId="0" borderId="1" xfId="0" applyFont="1" applyBorder="1" applyAlignment="1" applyProtection="1">
      <alignment horizontal="center" vertical="center" wrapText="1"/>
      <protection locked="0"/>
    </xf>
    <xf numFmtId="0" fontId="18" fillId="0" borderId="1" xfId="0" applyFont="1" applyBorder="1" applyAlignment="1" applyProtection="1">
      <alignment horizontal="left" vertical="top" wrapText="1"/>
      <protection locked="0"/>
    </xf>
    <xf numFmtId="0" fontId="17" fillId="3" borderId="9" xfId="0" applyFont="1" applyFill="1" applyBorder="1" applyAlignment="1">
      <alignment horizontal="left" vertical="top"/>
    </xf>
    <xf numFmtId="0" fontId="17" fillId="3" borderId="4" xfId="0" applyFont="1" applyFill="1" applyBorder="1" applyAlignment="1">
      <alignment horizontal="left" vertical="top"/>
    </xf>
    <xf numFmtId="0" fontId="17" fillId="0" borderId="1" xfId="0" applyFont="1" applyBorder="1" applyAlignment="1">
      <alignment horizontal="center"/>
    </xf>
    <xf numFmtId="0" fontId="6" fillId="3" borderId="14" xfId="0" applyFont="1" applyFill="1" applyBorder="1" applyAlignment="1">
      <alignment horizontal="left" vertical="top"/>
    </xf>
    <xf numFmtId="0" fontId="6" fillId="3" borderId="4" xfId="0" applyFont="1" applyFill="1" applyBorder="1" applyAlignment="1">
      <alignment horizontal="left" vertical="top"/>
    </xf>
    <xf numFmtId="0" fontId="6" fillId="3" borderId="15" xfId="0" applyFont="1" applyFill="1" applyBorder="1" applyAlignment="1">
      <alignment horizontal="left" vertical="top"/>
    </xf>
    <xf numFmtId="0" fontId="17" fillId="7" borderId="9" xfId="0" applyFont="1" applyFill="1" applyBorder="1" applyAlignment="1">
      <alignment horizontal="left" vertical="top"/>
    </xf>
    <xf numFmtId="0" fontId="17" fillId="7" borderId="4" xfId="0" applyFont="1" applyFill="1" applyBorder="1" applyAlignment="1">
      <alignment horizontal="left" vertical="top"/>
    </xf>
    <xf numFmtId="0" fontId="17" fillId="11" borderId="9" xfId="0" applyFont="1" applyFill="1" applyBorder="1" applyAlignment="1">
      <alignment horizontal="left" vertical="top"/>
    </xf>
    <xf numFmtId="0" fontId="17" fillId="11" borderId="4" xfId="0" applyFont="1" applyFill="1" applyBorder="1" applyAlignment="1">
      <alignment horizontal="left" vertical="top"/>
    </xf>
    <xf numFmtId="0" fontId="17" fillId="11" borderId="8" xfId="0" applyFont="1" applyFill="1" applyBorder="1" applyAlignment="1">
      <alignment horizontal="left" vertical="top"/>
    </xf>
    <xf numFmtId="0" fontId="5" fillId="3" borderId="4" xfId="0" applyFont="1" applyFill="1" applyBorder="1" applyAlignment="1">
      <alignment horizontal="left" vertical="top"/>
    </xf>
    <xf numFmtId="0" fontId="5" fillId="3" borderId="15" xfId="0" applyFont="1" applyFill="1" applyBorder="1" applyAlignment="1">
      <alignment horizontal="left" vertical="top"/>
    </xf>
    <xf numFmtId="0" fontId="7" fillId="6" borderId="20" xfId="0" applyFont="1" applyFill="1" applyBorder="1" applyAlignment="1">
      <alignment horizontal="center"/>
    </xf>
    <xf numFmtId="0" fontId="32" fillId="6" borderId="21" xfId="0" applyFont="1" applyFill="1" applyBorder="1" applyAlignment="1">
      <alignment horizontal="center"/>
    </xf>
    <xf numFmtId="0" fontId="32" fillId="6" borderId="22" xfId="0" applyFont="1" applyFill="1" applyBorder="1" applyAlignment="1">
      <alignment horizontal="center"/>
    </xf>
    <xf numFmtId="0" fontId="3" fillId="12" borderId="6" xfId="0" applyFont="1" applyFill="1" applyBorder="1" applyAlignment="1">
      <alignment horizontal="center" vertical="top"/>
    </xf>
    <xf numFmtId="0" fontId="3" fillId="7" borderId="9" xfId="0" applyFont="1" applyFill="1" applyBorder="1" applyAlignment="1">
      <alignment horizontal="center" vertical="top"/>
    </xf>
    <xf numFmtId="0" fontId="3" fillId="7" borderId="4" xfId="0" applyFont="1" applyFill="1" applyBorder="1" applyAlignment="1">
      <alignment horizontal="center" vertical="top"/>
    </xf>
    <xf numFmtId="0" fontId="3" fillId="7" borderId="8" xfId="0" applyFont="1" applyFill="1" applyBorder="1" applyAlignment="1">
      <alignment horizontal="center" vertical="top"/>
    </xf>
    <xf numFmtId="0" fontId="3" fillId="12" borderId="1" xfId="0" applyFont="1" applyFill="1" applyBorder="1" applyAlignment="1">
      <alignment horizontal="center" vertical="top" wrapText="1"/>
    </xf>
    <xf numFmtId="0" fontId="33" fillId="0" borderId="6" xfId="0" applyFont="1" applyFill="1" applyBorder="1" applyAlignment="1">
      <alignment horizontal="center"/>
    </xf>
    <xf numFmtId="0" fontId="34" fillId="0" borderId="1" xfId="0" applyFont="1" applyFill="1" applyBorder="1" applyAlignment="1">
      <alignment horizontal="center"/>
    </xf>
    <xf numFmtId="0" fontId="34" fillId="0" borderId="5" xfId="0" applyFont="1" applyFill="1" applyBorder="1" applyAlignment="1">
      <alignment horizontal="center"/>
    </xf>
    <xf numFmtId="0" fontId="3" fillId="12" borderId="1" xfId="0" applyFont="1" applyFill="1" applyBorder="1" applyAlignment="1">
      <alignment horizontal="center" vertical="top"/>
    </xf>
    <xf numFmtId="0" fontId="6" fillId="6" borderId="9" xfId="0" applyFont="1" applyFill="1" applyBorder="1" applyAlignment="1" applyProtection="1">
      <alignment horizontal="center"/>
      <protection locked="0"/>
    </xf>
    <xf numFmtId="0" fontId="6" fillId="6" borderId="4" xfId="0" applyFont="1" applyFill="1" applyBorder="1" applyAlignment="1" applyProtection="1">
      <alignment horizontal="center"/>
      <protection locked="0"/>
    </xf>
    <xf numFmtId="0" fontId="6" fillId="6" borderId="15" xfId="0" applyFont="1" applyFill="1" applyBorder="1" applyAlignment="1" applyProtection="1">
      <alignment horizontal="center"/>
      <protection locked="0"/>
    </xf>
    <xf numFmtId="0" fontId="17" fillId="6" borderId="14" xfId="0" applyFont="1" applyFill="1" applyBorder="1" applyAlignment="1" applyProtection="1">
      <alignment horizontal="left"/>
      <protection locked="0"/>
    </xf>
    <xf numFmtId="0" fontId="17" fillId="6" borderId="15" xfId="0" applyFont="1" applyFill="1" applyBorder="1" applyAlignment="1" applyProtection="1">
      <alignment horizontal="left"/>
      <protection locked="0"/>
    </xf>
    <xf numFmtId="0" fontId="17" fillId="6" borderId="4" xfId="0" applyFont="1" applyFill="1" applyBorder="1" applyAlignment="1" applyProtection="1">
      <alignment horizontal="left"/>
      <protection locked="0"/>
    </xf>
    <xf numFmtId="0" fontId="31" fillId="0" borderId="13" xfId="0" applyFont="1" applyBorder="1" applyAlignment="1">
      <alignment horizontal="right"/>
    </xf>
    <xf numFmtId="0" fontId="3" fillId="12" borderId="2" xfId="0" applyFont="1" applyFill="1" applyBorder="1" applyAlignment="1">
      <alignment horizontal="center" vertical="center" wrapText="1"/>
    </xf>
    <xf numFmtId="0" fontId="3" fillId="12" borderId="16" xfId="0" applyFont="1" applyFill="1" applyBorder="1" applyAlignment="1">
      <alignment horizontal="center" vertical="center" wrapText="1"/>
    </xf>
    <xf numFmtId="0" fontId="3" fillId="12" borderId="3" xfId="0" applyFont="1" applyFill="1" applyBorder="1" applyAlignment="1">
      <alignment horizontal="center" vertical="center" wrapText="1"/>
    </xf>
    <xf numFmtId="0" fontId="3" fillId="12" borderId="17" xfId="0" applyFont="1" applyFill="1" applyBorder="1" applyAlignment="1">
      <alignment horizontal="center" vertical="center" wrapText="1"/>
    </xf>
    <xf numFmtId="0" fontId="3" fillId="12" borderId="18" xfId="0" applyFont="1" applyFill="1" applyBorder="1" applyAlignment="1">
      <alignment horizontal="center" vertical="center" wrapText="1"/>
    </xf>
    <xf numFmtId="0" fontId="3" fillId="12" borderId="19" xfId="0" applyFont="1" applyFill="1" applyBorder="1" applyAlignment="1">
      <alignment horizontal="center" vertical="center" wrapText="1"/>
    </xf>
    <xf numFmtId="0" fontId="17" fillId="3" borderId="9" xfId="0" applyFont="1" applyFill="1" applyBorder="1" applyAlignment="1">
      <alignment horizontal="left" vertical="top" wrapText="1"/>
    </xf>
    <xf numFmtId="0" fontId="17" fillId="3" borderId="4" xfId="0" applyFont="1" applyFill="1" applyBorder="1" applyAlignment="1">
      <alignment horizontal="left" vertical="top" wrapText="1"/>
    </xf>
    <xf numFmtId="0" fontId="17" fillId="3" borderId="8" xfId="0" applyFont="1" applyFill="1" applyBorder="1" applyAlignment="1">
      <alignment horizontal="left" vertical="top" wrapText="1"/>
    </xf>
    <xf numFmtId="0" fontId="3" fillId="3" borderId="9" xfId="0" applyFont="1" applyFill="1" applyBorder="1" applyAlignment="1">
      <alignment horizontal="left" vertical="top"/>
    </xf>
    <xf numFmtId="0" fontId="3" fillId="3" borderId="4" xfId="0" applyFont="1" applyFill="1" applyBorder="1" applyAlignment="1">
      <alignment horizontal="left" vertical="top"/>
    </xf>
    <xf numFmtId="0" fontId="3" fillId="3" borderId="15" xfId="0" applyFont="1" applyFill="1" applyBorder="1" applyAlignment="1">
      <alignment horizontal="left" vertical="top"/>
    </xf>
    <xf numFmtId="0" fontId="17" fillId="0" borderId="1" xfId="0" applyFont="1" applyBorder="1" applyAlignment="1">
      <alignment horizontal="right"/>
    </xf>
    <xf numFmtId="0" fontId="35" fillId="6" borderId="1" xfId="0" applyFont="1" applyFill="1" applyBorder="1" applyAlignment="1">
      <alignment horizontal="center" vertical="top"/>
    </xf>
    <xf numFmtId="0" fontId="36" fillId="0" borderId="1" xfId="0" applyFont="1" applyFill="1" applyBorder="1" applyAlignment="1">
      <alignment horizontal="center"/>
    </xf>
    <xf numFmtId="0" fontId="3" fillId="12" borderId="1" xfId="0" applyFont="1" applyFill="1" applyBorder="1" applyAlignment="1">
      <alignment horizontal="center" vertical="center"/>
    </xf>
    <xf numFmtId="0" fontId="3" fillId="12" borderId="1" xfId="0" applyFont="1" applyFill="1" applyBorder="1" applyAlignment="1">
      <alignment horizontal="left" vertical="center" wrapText="1"/>
    </xf>
    <xf numFmtId="0" fontId="3" fillId="12" borderId="1" xfId="0" applyFont="1" applyFill="1" applyBorder="1" applyAlignment="1">
      <alignment horizontal="center" vertical="center" wrapText="1"/>
    </xf>
    <xf numFmtId="0" fontId="17" fillId="6" borderId="1" xfId="0" applyFont="1" applyFill="1" applyBorder="1" applyAlignment="1" applyProtection="1">
      <alignment horizontal="left"/>
      <protection locked="0"/>
    </xf>
    <xf numFmtId="0" fontId="6" fillId="6" borderId="1" xfId="0" applyFont="1" applyFill="1" applyBorder="1" applyAlignment="1" applyProtection="1">
      <alignment horizontal="left"/>
      <protection locked="0"/>
    </xf>
    <xf numFmtId="0" fontId="1" fillId="12" borderId="1" xfId="0" applyFont="1" applyFill="1" applyBorder="1" applyAlignment="1">
      <alignment horizontal="left" vertical="top" wrapText="1"/>
    </xf>
    <xf numFmtId="0" fontId="14" fillId="12" borderId="14" xfId="0" applyFont="1" applyFill="1" applyBorder="1" applyAlignment="1">
      <alignment horizontal="center" vertical="top" wrapText="1"/>
    </xf>
    <xf numFmtId="0" fontId="14" fillId="12" borderId="15" xfId="0" applyFont="1" applyFill="1" applyBorder="1" applyAlignment="1">
      <alignment horizontal="center" vertical="top" wrapText="1"/>
    </xf>
    <xf numFmtId="0" fontId="14" fillId="12" borderId="2" xfId="0" applyFont="1" applyFill="1" applyBorder="1" applyAlignment="1">
      <alignment horizontal="center" vertical="top" wrapText="1"/>
    </xf>
    <xf numFmtId="0" fontId="14" fillId="12" borderId="3" xfId="0" applyFont="1" applyFill="1" applyBorder="1" applyAlignment="1">
      <alignment horizontal="center" vertical="top" wrapText="1"/>
    </xf>
    <xf numFmtId="0" fontId="1" fillId="12" borderId="2" xfId="0" applyFont="1" applyFill="1" applyBorder="1" applyAlignment="1">
      <alignment horizontal="center" vertical="top"/>
    </xf>
    <xf numFmtId="0" fontId="1" fillId="12" borderId="3" xfId="0" applyFont="1" applyFill="1" applyBorder="1" applyAlignment="1">
      <alignment horizontal="center" vertical="top"/>
    </xf>
    <xf numFmtId="0" fontId="10" fillId="6" borderId="1" xfId="0" applyFont="1" applyFill="1" applyBorder="1" applyAlignment="1" applyProtection="1">
      <alignment horizontal="left"/>
      <protection locked="0"/>
    </xf>
    <xf numFmtId="0" fontId="24" fillId="6" borderId="1" xfId="0" applyFont="1" applyFill="1" applyBorder="1" applyAlignment="1" applyProtection="1">
      <alignment horizontal="left"/>
      <protection locked="0"/>
    </xf>
    <xf numFmtId="0" fontId="24" fillId="6" borderId="14" xfId="0" applyFont="1" applyFill="1" applyBorder="1" applyAlignment="1" applyProtection="1">
      <alignment horizontal="left"/>
      <protection locked="0"/>
    </xf>
    <xf numFmtId="0" fontId="24" fillId="6" borderId="4" xfId="0" applyFont="1" applyFill="1" applyBorder="1" applyAlignment="1" applyProtection="1">
      <alignment horizontal="left"/>
      <protection locked="0"/>
    </xf>
    <xf numFmtId="0" fontId="24" fillId="6" borderId="15" xfId="0" applyFont="1" applyFill="1" applyBorder="1" applyAlignment="1" applyProtection="1">
      <alignment horizontal="left"/>
      <protection locked="0"/>
    </xf>
    <xf numFmtId="0" fontId="25" fillId="0" borderId="14" xfId="0" applyFont="1" applyBorder="1" applyAlignment="1">
      <alignment horizontal="center" vertical="center"/>
    </xf>
    <xf numFmtId="0" fontId="15" fillId="0" borderId="15" xfId="0" applyFont="1" applyBorder="1" applyAlignment="1">
      <alignment horizontal="center" vertical="center"/>
    </xf>
    <xf numFmtId="0" fontId="37" fillId="6" borderId="1" xfId="0" applyFont="1" applyFill="1" applyBorder="1" applyAlignment="1">
      <alignment horizontal="center" vertical="top"/>
    </xf>
    <xf numFmtId="0" fontId="38" fillId="0" borderId="1" xfId="0" applyFont="1" applyFill="1" applyBorder="1" applyAlignment="1">
      <alignment horizontal="center" vertical="top"/>
    </xf>
    <xf numFmtId="0" fontId="1" fillId="12" borderId="1" xfId="0" applyFont="1" applyFill="1" applyBorder="1" applyAlignment="1">
      <alignment horizontal="left" vertical="top"/>
    </xf>
    <xf numFmtId="0" fontId="14" fillId="12" borderId="14" xfId="0" applyFont="1" applyFill="1" applyBorder="1" applyAlignment="1">
      <alignment horizontal="center"/>
    </xf>
    <xf numFmtId="0" fontId="14" fillId="12" borderId="4" xfId="0" applyFont="1" applyFill="1" applyBorder="1" applyAlignment="1">
      <alignment horizontal="center"/>
    </xf>
    <xf numFmtId="0" fontId="14" fillId="12" borderId="15" xfId="0" applyFont="1" applyFill="1" applyBorder="1" applyAlignment="1">
      <alignment horizontal="center"/>
    </xf>
    <xf numFmtId="0" fontId="25" fillId="6" borderId="14" xfId="0" applyFont="1" applyFill="1" applyBorder="1" applyAlignment="1">
      <alignment horizontal="center" vertical="center" wrapText="1"/>
    </xf>
    <xf numFmtId="0" fontId="25" fillId="6" borderId="4" xfId="0" applyFont="1" applyFill="1" applyBorder="1" applyAlignment="1">
      <alignment horizontal="center" vertical="center" wrapText="1"/>
    </xf>
    <xf numFmtId="0" fontId="25" fillId="6" borderId="15" xfId="0" applyFont="1" applyFill="1" applyBorder="1" applyAlignment="1">
      <alignment horizontal="center" vertical="center" wrapText="1"/>
    </xf>
    <xf numFmtId="0" fontId="14" fillId="6" borderId="14" xfId="0" applyFont="1" applyFill="1" applyBorder="1" applyAlignment="1">
      <alignment horizontal="center" wrapText="1"/>
    </xf>
    <xf numFmtId="0" fontId="14" fillId="6" borderId="4" xfId="0" applyFont="1" applyFill="1" applyBorder="1" applyAlignment="1">
      <alignment horizontal="center" wrapText="1"/>
    </xf>
    <xf numFmtId="0" fontId="14" fillId="6" borderId="15" xfId="0" applyFont="1" applyFill="1" applyBorder="1" applyAlignment="1">
      <alignment horizontal="center" wrapText="1"/>
    </xf>
    <xf numFmtId="1" fontId="14" fillId="5" borderId="14" xfId="0" applyNumberFormat="1" applyFont="1" applyFill="1" applyBorder="1" applyAlignment="1">
      <alignment horizontal="center" vertical="center" wrapText="1"/>
    </xf>
    <xf numFmtId="1" fontId="14" fillId="5" borderId="4" xfId="0" applyNumberFormat="1" applyFont="1" applyFill="1" applyBorder="1" applyAlignment="1">
      <alignment horizontal="center" vertical="center" wrapText="1"/>
    </xf>
    <xf numFmtId="1" fontId="14" fillId="5" borderId="15" xfId="0" applyNumberFormat="1" applyFont="1" applyFill="1" applyBorder="1" applyAlignment="1">
      <alignment horizontal="center" vertical="center" wrapText="1"/>
    </xf>
    <xf numFmtId="0" fontId="11" fillId="6" borderId="1" xfId="0" applyFont="1" applyFill="1" applyBorder="1" applyAlignment="1">
      <alignment horizontal="left"/>
    </xf>
    <xf numFmtId="0" fontId="39" fillId="6" borderId="1" xfId="0" applyFont="1" applyFill="1" applyBorder="1" applyAlignment="1">
      <alignment horizontal="left"/>
    </xf>
    <xf numFmtId="0" fontId="39" fillId="6" borderId="1" xfId="0" applyFont="1" applyFill="1" applyBorder="1" applyAlignment="1">
      <alignment horizontal="center"/>
    </xf>
    <xf numFmtId="0" fontId="14" fillId="6" borderId="1" xfId="0" applyFont="1" applyFill="1" applyBorder="1" applyAlignment="1">
      <alignment horizontal="center" wrapText="1"/>
    </xf>
    <xf numFmtId="0" fontId="14" fillId="0" borderId="1" xfId="0" applyFont="1" applyBorder="1" applyAlignment="1">
      <alignment horizontal="center"/>
    </xf>
    <xf numFmtId="0" fontId="14" fillId="5" borderId="14" xfId="0" applyFont="1" applyFill="1" applyBorder="1" applyAlignment="1">
      <alignment horizontal="center" vertical="center" wrapText="1"/>
    </xf>
    <xf numFmtId="0" fontId="14" fillId="5" borderId="4" xfId="0" applyFont="1" applyFill="1" applyBorder="1" applyAlignment="1">
      <alignment horizontal="center" vertical="center" wrapText="1"/>
    </xf>
    <xf numFmtId="0" fontId="14" fillId="5" borderId="15" xfId="0" applyFont="1" applyFill="1" applyBorder="1" applyAlignment="1">
      <alignment horizontal="center" vertical="center" wrapText="1"/>
    </xf>
    <xf numFmtId="0" fontId="0" fillId="0" borderId="1" xfId="0" applyBorder="1" applyAlignment="1">
      <alignment horizontal="center"/>
    </xf>
    <xf numFmtId="0" fontId="14" fillId="0" borderId="1" xfId="0" applyFont="1" applyBorder="1" applyAlignment="1">
      <alignment horizontal="right"/>
    </xf>
    <xf numFmtId="0" fontId="0" fillId="5" borderId="14" xfId="0" applyFill="1" applyBorder="1" applyAlignment="1" applyProtection="1">
      <alignment horizontal="center"/>
      <protection locked="0"/>
    </xf>
    <xf numFmtId="0" fontId="0" fillId="5" borderId="15" xfId="0" applyFill="1" applyBorder="1" applyAlignment="1" applyProtection="1">
      <alignment horizontal="center"/>
      <protection locked="0"/>
    </xf>
  </cellXfs>
  <cellStyles count="1">
    <cellStyle name="Normal" xfId="0" builtinId="0"/>
  </cellStyles>
  <dxfs count="1">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IU57"/>
  <sheetViews>
    <sheetView tabSelected="1" showWhiteSpace="0" view="pageBreakPreview" zoomScale="62" zoomScaleNormal="75" zoomScaleSheetLayoutView="62" zoomScalePageLayoutView="60" workbookViewId="0">
      <selection activeCell="L15" sqref="L15"/>
    </sheetView>
  </sheetViews>
  <sheetFormatPr defaultRowHeight="15.75"/>
  <cols>
    <col min="1" max="1" width="4.42578125" style="10" customWidth="1"/>
    <col min="2" max="2" width="22.28515625" style="4" customWidth="1"/>
    <col min="3" max="3" width="12.42578125" style="4" customWidth="1"/>
    <col min="4" max="4" width="12.28515625" style="4" customWidth="1"/>
    <col min="5" max="5" width="12.85546875" style="4" customWidth="1"/>
    <col min="6" max="7" width="23.5703125" style="4" customWidth="1"/>
    <col min="8" max="8" width="21" style="4" customWidth="1"/>
    <col min="9" max="9" width="26" style="4" customWidth="1"/>
    <col min="10" max="10" width="25.5703125" style="4" customWidth="1"/>
    <col min="11" max="11" width="15.140625" style="4" customWidth="1"/>
    <col min="12" max="12" width="28.140625" style="4" customWidth="1"/>
    <col min="13" max="16384" width="9.140625" style="4"/>
  </cols>
  <sheetData>
    <row r="1" spans="1:14" ht="22.5">
      <c r="A1" s="200" t="s">
        <v>303</v>
      </c>
      <c r="B1" s="201"/>
      <c r="C1" s="201"/>
      <c r="D1" s="201"/>
      <c r="E1" s="201"/>
      <c r="F1" s="201"/>
      <c r="G1" s="201"/>
      <c r="H1" s="201"/>
      <c r="I1" s="201"/>
      <c r="J1" s="201"/>
      <c r="K1" s="201"/>
      <c r="L1" s="202"/>
    </row>
    <row r="2" spans="1:14" s="84" customFormat="1" ht="18.75">
      <c r="A2" s="212" t="s">
        <v>405</v>
      </c>
      <c r="B2" s="213"/>
      <c r="C2" s="213"/>
      <c r="D2" s="213"/>
      <c r="E2" s="214"/>
      <c r="F2" s="215" t="s">
        <v>403</v>
      </c>
      <c r="G2" s="216"/>
      <c r="H2" s="215" t="s">
        <v>397</v>
      </c>
      <c r="I2" s="217"/>
      <c r="J2" s="216"/>
      <c r="K2" s="85"/>
      <c r="L2" s="106"/>
    </row>
    <row r="3" spans="1:14" s="6" customFormat="1" ht="21" customHeight="1">
      <c r="A3" s="208" t="s">
        <v>70</v>
      </c>
      <c r="B3" s="209"/>
      <c r="C3" s="209"/>
      <c r="D3" s="209"/>
      <c r="E3" s="209"/>
      <c r="F3" s="209"/>
      <c r="G3" s="209"/>
      <c r="H3" s="209"/>
      <c r="I3" s="209"/>
      <c r="J3" s="209"/>
      <c r="K3" s="209"/>
      <c r="L3" s="210"/>
      <c r="M3" s="5"/>
      <c r="N3" s="5"/>
    </row>
    <row r="4" spans="1:14" s="6" customFormat="1" ht="37.5" customHeight="1">
      <c r="A4" s="203" t="s">
        <v>6</v>
      </c>
      <c r="B4" s="211" t="s">
        <v>0</v>
      </c>
      <c r="C4" s="207" t="s">
        <v>66</v>
      </c>
      <c r="D4" s="76" t="s">
        <v>14</v>
      </c>
      <c r="E4" s="207" t="s">
        <v>1</v>
      </c>
      <c r="F4" s="207" t="s">
        <v>2</v>
      </c>
      <c r="G4" s="207" t="s">
        <v>7</v>
      </c>
      <c r="H4" s="207" t="s">
        <v>17</v>
      </c>
      <c r="I4" s="207"/>
      <c r="J4" s="207"/>
      <c r="K4" s="219" t="s">
        <v>8</v>
      </c>
      <c r="L4" s="222" t="s">
        <v>121</v>
      </c>
      <c r="M4" s="5"/>
      <c r="N4" s="5"/>
    </row>
    <row r="5" spans="1:14" s="6" customFormat="1" ht="141.75" hidden="1" customHeight="1">
      <c r="A5" s="203" t="s">
        <v>9</v>
      </c>
      <c r="B5" s="211"/>
      <c r="C5" s="207"/>
      <c r="D5" s="77"/>
      <c r="E5" s="207"/>
      <c r="F5" s="207"/>
      <c r="G5" s="207"/>
      <c r="H5" s="103" t="s">
        <v>10</v>
      </c>
      <c r="I5" s="103" t="s">
        <v>11</v>
      </c>
      <c r="J5" s="103" t="s">
        <v>12</v>
      </c>
      <c r="K5" s="220"/>
      <c r="L5" s="223"/>
      <c r="M5" s="7"/>
      <c r="N5" s="7"/>
    </row>
    <row r="6" spans="1:14" s="6" customFormat="1" ht="17.25" customHeight="1">
      <c r="A6" s="107"/>
      <c r="B6" s="53"/>
      <c r="C6" s="54"/>
      <c r="D6" s="11"/>
      <c r="E6" s="54"/>
      <c r="F6" s="54"/>
      <c r="G6" s="54"/>
      <c r="H6" s="78">
        <v>1</v>
      </c>
      <c r="I6" s="78">
        <v>2</v>
      </c>
      <c r="J6" s="78">
        <v>3</v>
      </c>
      <c r="K6" s="221"/>
      <c r="L6" s="224"/>
      <c r="M6" s="7"/>
      <c r="N6" s="7"/>
    </row>
    <row r="7" spans="1:14" s="29" customFormat="1" ht="17.25" customHeight="1">
      <c r="A7" s="204" t="s">
        <v>73</v>
      </c>
      <c r="B7" s="205"/>
      <c r="C7" s="205"/>
      <c r="D7" s="205"/>
      <c r="E7" s="205"/>
      <c r="F7" s="205"/>
      <c r="G7" s="205"/>
      <c r="H7" s="205"/>
      <c r="I7" s="205"/>
      <c r="J7" s="205"/>
      <c r="K7" s="205"/>
      <c r="L7" s="206"/>
      <c r="M7" s="28"/>
      <c r="N7" s="28"/>
    </row>
    <row r="8" spans="1:14" ht="17.25" customHeight="1">
      <c r="A8" s="228" t="s">
        <v>13</v>
      </c>
      <c r="B8" s="229"/>
      <c r="C8" s="229"/>
      <c r="D8" s="229"/>
      <c r="E8" s="229"/>
      <c r="F8" s="229"/>
      <c r="G8" s="230"/>
      <c r="H8" s="55"/>
      <c r="I8" s="55"/>
      <c r="J8" s="55"/>
      <c r="K8" s="55"/>
      <c r="L8" s="108"/>
      <c r="M8" s="7"/>
      <c r="N8" s="7"/>
    </row>
    <row r="9" spans="1:14" s="6" customFormat="1" ht="263.25" customHeight="1">
      <c r="A9" s="109">
        <v>1</v>
      </c>
      <c r="B9" s="18" t="s">
        <v>94</v>
      </c>
      <c r="C9" s="18" t="s">
        <v>100</v>
      </c>
      <c r="D9" s="18" t="s">
        <v>129</v>
      </c>
      <c r="E9" s="164"/>
      <c r="F9" s="22" t="s">
        <v>263</v>
      </c>
      <c r="G9" s="23" t="s">
        <v>95</v>
      </c>
      <c r="H9" s="18" t="s">
        <v>231</v>
      </c>
      <c r="I9" s="18" t="s">
        <v>264</v>
      </c>
      <c r="J9" s="13" t="s">
        <v>265</v>
      </c>
      <c r="K9" s="179">
        <v>1</v>
      </c>
      <c r="L9" s="180" t="s">
        <v>462</v>
      </c>
      <c r="M9" s="7"/>
      <c r="N9" s="7"/>
    </row>
    <row r="10" spans="1:14" s="6" customFormat="1" ht="288" customHeight="1">
      <c r="A10" s="109">
        <v>2</v>
      </c>
      <c r="B10" s="52" t="s">
        <v>266</v>
      </c>
      <c r="C10" s="18" t="s">
        <v>99</v>
      </c>
      <c r="D10" s="13" t="s">
        <v>223</v>
      </c>
      <c r="E10" s="159"/>
      <c r="F10" s="22" t="s">
        <v>232</v>
      </c>
      <c r="G10" s="23" t="s">
        <v>96</v>
      </c>
      <c r="H10" s="23" t="s">
        <v>97</v>
      </c>
      <c r="I10" s="23" t="s">
        <v>98</v>
      </c>
      <c r="J10" s="22" t="s">
        <v>224</v>
      </c>
      <c r="K10" s="179">
        <v>1</v>
      </c>
      <c r="L10" s="181" t="s">
        <v>463</v>
      </c>
      <c r="M10" s="7"/>
      <c r="N10" s="7"/>
    </row>
    <row r="11" spans="1:14" s="6" customFormat="1" ht="261.75" customHeight="1">
      <c r="A11" s="109">
        <v>3</v>
      </c>
      <c r="B11" s="31" t="s">
        <v>101</v>
      </c>
      <c r="C11" s="18" t="s">
        <v>99</v>
      </c>
      <c r="D11" s="32">
        <v>1</v>
      </c>
      <c r="E11" s="130"/>
      <c r="F11" s="23" t="s">
        <v>267</v>
      </c>
      <c r="G11" s="23" t="s">
        <v>139</v>
      </c>
      <c r="H11" s="23" t="s">
        <v>311</v>
      </c>
      <c r="I11" s="23" t="s">
        <v>312</v>
      </c>
      <c r="J11" s="23" t="s">
        <v>310</v>
      </c>
      <c r="K11" s="182">
        <v>3</v>
      </c>
      <c r="L11" s="181" t="s">
        <v>464</v>
      </c>
      <c r="M11" s="7"/>
      <c r="N11" s="7"/>
    </row>
    <row r="12" spans="1:14" s="6" customFormat="1" ht="198" customHeight="1">
      <c r="A12" s="109">
        <v>4</v>
      </c>
      <c r="B12" s="31" t="s">
        <v>316</v>
      </c>
      <c r="C12" s="18" t="s">
        <v>99</v>
      </c>
      <c r="D12" s="33" t="s">
        <v>122</v>
      </c>
      <c r="E12" s="130"/>
      <c r="F12" s="23" t="s">
        <v>315</v>
      </c>
      <c r="G12" s="22" t="s">
        <v>268</v>
      </c>
      <c r="H12" s="13" t="s">
        <v>317</v>
      </c>
      <c r="I12" s="13" t="s">
        <v>318</v>
      </c>
      <c r="J12" s="13" t="s">
        <v>319</v>
      </c>
      <c r="K12" s="183">
        <v>3</v>
      </c>
      <c r="L12" s="170" t="s">
        <v>465</v>
      </c>
      <c r="M12" s="7"/>
      <c r="N12" s="7"/>
    </row>
    <row r="13" spans="1:14" s="48" customFormat="1" ht="247.5" customHeight="1">
      <c r="A13" s="110">
        <v>5</v>
      </c>
      <c r="B13" s="15" t="s">
        <v>320</v>
      </c>
      <c r="C13" s="13" t="s">
        <v>306</v>
      </c>
      <c r="D13" s="43" t="s">
        <v>122</v>
      </c>
      <c r="E13" s="131"/>
      <c r="F13" s="13" t="s">
        <v>321</v>
      </c>
      <c r="G13" s="15" t="s">
        <v>225</v>
      </c>
      <c r="H13" s="15" t="s">
        <v>314</v>
      </c>
      <c r="I13" s="15" t="s">
        <v>324</v>
      </c>
      <c r="J13" s="15" t="s">
        <v>313</v>
      </c>
      <c r="K13" s="177">
        <v>3</v>
      </c>
      <c r="L13" s="174" t="s">
        <v>466</v>
      </c>
      <c r="M13" s="47"/>
      <c r="N13" s="47"/>
    </row>
    <row r="14" spans="1:14" s="6" customFormat="1" ht="175.5" customHeight="1">
      <c r="A14" s="110">
        <v>6</v>
      </c>
      <c r="B14" s="15" t="s">
        <v>233</v>
      </c>
      <c r="C14" s="13" t="s">
        <v>113</v>
      </c>
      <c r="D14" s="43" t="s">
        <v>179</v>
      </c>
      <c r="E14" s="165"/>
      <c r="F14" s="13" t="s">
        <v>284</v>
      </c>
      <c r="G14" s="15" t="s">
        <v>180</v>
      </c>
      <c r="H14" s="15" t="s">
        <v>322</v>
      </c>
      <c r="I14" s="15" t="s">
        <v>323</v>
      </c>
      <c r="J14" s="15" t="s">
        <v>325</v>
      </c>
      <c r="K14" s="177"/>
      <c r="L14" s="184"/>
      <c r="M14" s="7"/>
      <c r="N14" s="7"/>
    </row>
    <row r="15" spans="1:14" s="26" customFormat="1" ht="179.25" customHeight="1">
      <c r="A15" s="111">
        <v>7</v>
      </c>
      <c r="B15" s="18" t="s">
        <v>326</v>
      </c>
      <c r="C15" s="18" t="s">
        <v>99</v>
      </c>
      <c r="D15" s="43" t="s">
        <v>327</v>
      </c>
      <c r="E15" s="159"/>
      <c r="F15" s="18" t="s">
        <v>234</v>
      </c>
      <c r="G15" s="18" t="s">
        <v>235</v>
      </c>
      <c r="H15" s="18" t="s">
        <v>328</v>
      </c>
      <c r="I15" s="18" t="s">
        <v>329</v>
      </c>
      <c r="J15" s="18" t="s">
        <v>330</v>
      </c>
      <c r="K15" s="93">
        <v>3</v>
      </c>
      <c r="L15" s="174" t="s">
        <v>467</v>
      </c>
      <c r="M15" s="25"/>
      <c r="N15" s="25"/>
    </row>
    <row r="16" spans="1:14" ht="258" customHeight="1">
      <c r="A16" s="111">
        <v>8</v>
      </c>
      <c r="B16" s="18" t="s">
        <v>50</v>
      </c>
      <c r="C16" s="18" t="s">
        <v>99</v>
      </c>
      <c r="D16" s="34"/>
      <c r="E16" s="160"/>
      <c r="F16" s="18" t="s">
        <v>181</v>
      </c>
      <c r="G16" s="18" t="s">
        <v>140</v>
      </c>
      <c r="H16" s="23" t="s">
        <v>236</v>
      </c>
      <c r="I16" s="23" t="s">
        <v>237</v>
      </c>
      <c r="J16" s="23" t="s">
        <v>238</v>
      </c>
      <c r="K16" s="185">
        <v>3</v>
      </c>
      <c r="L16" s="186" t="s">
        <v>468</v>
      </c>
      <c r="M16" s="8"/>
      <c r="N16" s="8"/>
    </row>
    <row r="17" spans="1:255" ht="22.5" customHeight="1">
      <c r="A17" s="225" t="s">
        <v>74</v>
      </c>
      <c r="B17" s="226"/>
      <c r="C17" s="226"/>
      <c r="D17" s="226"/>
      <c r="E17" s="226"/>
      <c r="F17" s="226"/>
      <c r="G17" s="226"/>
      <c r="H17" s="226"/>
      <c r="I17" s="226"/>
      <c r="J17" s="226"/>
      <c r="K17" s="226"/>
      <c r="L17" s="227"/>
      <c r="M17" s="8"/>
      <c r="N17" s="8"/>
    </row>
    <row r="18" spans="1:255" ht="164.25" customHeight="1">
      <c r="A18" s="111">
        <v>9</v>
      </c>
      <c r="B18" s="19" t="s">
        <v>239</v>
      </c>
      <c r="C18" s="18" t="s">
        <v>99</v>
      </c>
      <c r="D18" s="13" t="s">
        <v>107</v>
      </c>
      <c r="E18" s="166"/>
      <c r="F18" s="23" t="s">
        <v>102</v>
      </c>
      <c r="G18" s="22" t="s">
        <v>104</v>
      </c>
      <c r="H18" s="23" t="s">
        <v>103</v>
      </c>
      <c r="I18" s="18" t="s">
        <v>105</v>
      </c>
      <c r="J18" s="18" t="s">
        <v>106</v>
      </c>
      <c r="K18" s="175">
        <v>1</v>
      </c>
      <c r="L18" s="176" t="s">
        <v>454</v>
      </c>
      <c r="M18" s="8"/>
      <c r="N18" s="8"/>
    </row>
    <row r="19" spans="1:255" s="40" customFormat="1" ht="210.75" customHeight="1">
      <c r="A19" s="112">
        <v>10</v>
      </c>
      <c r="B19" s="38" t="s">
        <v>331</v>
      </c>
      <c r="C19" s="18" t="s">
        <v>99</v>
      </c>
      <c r="D19" s="18" t="s">
        <v>240</v>
      </c>
      <c r="E19" s="159"/>
      <c r="F19" s="18" t="s">
        <v>332</v>
      </c>
      <c r="G19" s="18" t="s">
        <v>333</v>
      </c>
      <c r="H19" s="18" t="s">
        <v>336</v>
      </c>
      <c r="I19" s="18" t="s">
        <v>335</v>
      </c>
      <c r="J19" s="18" t="s">
        <v>334</v>
      </c>
      <c r="K19" s="177">
        <v>1</v>
      </c>
      <c r="L19" s="174" t="s">
        <v>455</v>
      </c>
      <c r="M19" s="46"/>
      <c r="N19" s="46"/>
    </row>
    <row r="20" spans="1:255" s="40" customFormat="1" ht="181.5" customHeight="1">
      <c r="A20" s="112">
        <v>11</v>
      </c>
      <c r="B20" s="15" t="s">
        <v>337</v>
      </c>
      <c r="C20" s="13" t="s">
        <v>99</v>
      </c>
      <c r="D20" s="13" t="s">
        <v>338</v>
      </c>
      <c r="E20" s="159"/>
      <c r="F20" s="13" t="s">
        <v>339</v>
      </c>
      <c r="G20" s="13" t="s">
        <v>241</v>
      </c>
      <c r="H20" s="13" t="s">
        <v>340</v>
      </c>
      <c r="I20" s="13" t="s">
        <v>341</v>
      </c>
      <c r="J20" s="13" t="s">
        <v>342</v>
      </c>
      <c r="K20" s="177">
        <v>3</v>
      </c>
      <c r="L20" s="174" t="s">
        <v>456</v>
      </c>
      <c r="M20" s="46"/>
      <c r="N20" s="46"/>
    </row>
    <row r="21" spans="1:255" s="37" customFormat="1" ht="258" customHeight="1">
      <c r="A21" s="114">
        <v>12</v>
      </c>
      <c r="B21" s="18" t="s">
        <v>343</v>
      </c>
      <c r="C21" s="18" t="s">
        <v>277</v>
      </c>
      <c r="D21" s="33" t="s">
        <v>122</v>
      </c>
      <c r="E21" s="159"/>
      <c r="F21" s="18" t="s">
        <v>344</v>
      </c>
      <c r="G21" s="18" t="s">
        <v>348</v>
      </c>
      <c r="H21" s="18" t="s">
        <v>345</v>
      </c>
      <c r="I21" s="18" t="s">
        <v>346</v>
      </c>
      <c r="J21" s="18" t="s">
        <v>347</v>
      </c>
      <c r="K21" s="93">
        <v>3</v>
      </c>
      <c r="L21" s="174" t="s">
        <v>457</v>
      </c>
      <c r="M21" s="36"/>
      <c r="N21" s="36"/>
    </row>
    <row r="22" spans="1:255" ht="94.5" customHeight="1">
      <c r="A22" s="111">
        <v>13</v>
      </c>
      <c r="B22" s="13" t="s">
        <v>349</v>
      </c>
      <c r="C22" s="18" t="s">
        <v>277</v>
      </c>
      <c r="D22" s="13" t="s">
        <v>108</v>
      </c>
      <c r="E22" s="162"/>
      <c r="F22" s="23" t="s">
        <v>350</v>
      </c>
      <c r="G22" s="13" t="s">
        <v>109</v>
      </c>
      <c r="H22" s="18" t="s">
        <v>353</v>
      </c>
      <c r="I22" s="18" t="s">
        <v>352</v>
      </c>
      <c r="J22" s="18" t="s">
        <v>351</v>
      </c>
      <c r="K22" s="93">
        <v>3</v>
      </c>
      <c r="L22" s="168" t="s">
        <v>458</v>
      </c>
      <c r="M22" s="8"/>
      <c r="N22" s="8"/>
    </row>
    <row r="23" spans="1:255" ht="108.75" customHeight="1">
      <c r="A23" s="111">
        <v>14</v>
      </c>
      <c r="B23" s="13" t="s">
        <v>354</v>
      </c>
      <c r="C23" s="18" t="s">
        <v>99</v>
      </c>
      <c r="D23" s="43" t="s">
        <v>355</v>
      </c>
      <c r="E23" s="162"/>
      <c r="F23" s="18" t="s">
        <v>356</v>
      </c>
      <c r="G23" s="18" t="s">
        <v>357</v>
      </c>
      <c r="H23" s="18" t="s">
        <v>358</v>
      </c>
      <c r="I23" s="18" t="s">
        <v>359</v>
      </c>
      <c r="J23" s="18" t="s">
        <v>360</v>
      </c>
      <c r="K23" s="93">
        <v>3</v>
      </c>
      <c r="L23" s="168" t="s">
        <v>459</v>
      </c>
      <c r="M23" s="8"/>
      <c r="N23" s="8"/>
    </row>
    <row r="24" spans="1:255" s="50" customFormat="1" ht="169.5" customHeight="1">
      <c r="A24" s="115">
        <v>15</v>
      </c>
      <c r="B24" s="15" t="s">
        <v>362</v>
      </c>
      <c r="C24" s="13" t="s">
        <v>99</v>
      </c>
      <c r="D24" s="13" t="s">
        <v>361</v>
      </c>
      <c r="E24" s="159"/>
      <c r="F24" s="13" t="s">
        <v>363</v>
      </c>
      <c r="G24" s="13" t="s">
        <v>242</v>
      </c>
      <c r="H24" s="13" t="s">
        <v>309</v>
      </c>
      <c r="I24" s="13" t="s">
        <v>364</v>
      </c>
      <c r="J24" s="13" t="s">
        <v>365</v>
      </c>
      <c r="K24" s="177">
        <v>3</v>
      </c>
      <c r="L24" s="174" t="s">
        <v>460</v>
      </c>
      <c r="M24" s="49"/>
      <c r="N24" s="49"/>
    </row>
    <row r="25" spans="1:255" s="50" customFormat="1" ht="91.5" customHeight="1">
      <c r="A25" s="115">
        <v>16</v>
      </c>
      <c r="B25" s="15" t="s">
        <v>298</v>
      </c>
      <c r="C25" s="13" t="s">
        <v>99</v>
      </c>
      <c r="D25" s="43" t="s">
        <v>366</v>
      </c>
      <c r="E25" s="159"/>
      <c r="F25" s="13" t="s">
        <v>367</v>
      </c>
      <c r="G25" s="13" t="s">
        <v>369</v>
      </c>
      <c r="H25" s="13" t="s">
        <v>368</v>
      </c>
      <c r="I25" s="13" t="s">
        <v>370</v>
      </c>
      <c r="J25" s="13" t="s">
        <v>371</v>
      </c>
      <c r="K25" s="177">
        <v>3</v>
      </c>
      <c r="L25" s="174" t="s">
        <v>461</v>
      </c>
      <c r="M25" s="49"/>
      <c r="N25" s="49"/>
    </row>
    <row r="26" spans="1:255" s="6" customFormat="1" ht="156.75" customHeight="1">
      <c r="A26" s="111">
        <v>17</v>
      </c>
      <c r="B26" s="13" t="s">
        <v>183</v>
      </c>
      <c r="C26" s="13" t="s">
        <v>113</v>
      </c>
      <c r="D26" s="13" t="s">
        <v>297</v>
      </c>
      <c r="E26" s="163"/>
      <c r="F26" s="13" t="s">
        <v>184</v>
      </c>
      <c r="G26" s="13" t="s">
        <v>185</v>
      </c>
      <c r="H26" s="13" t="s">
        <v>186</v>
      </c>
      <c r="I26" s="13" t="s">
        <v>187</v>
      </c>
      <c r="J26" s="13" t="s">
        <v>188</v>
      </c>
      <c r="K26" s="93"/>
      <c r="L26" s="178"/>
    </row>
    <row r="27" spans="1:255" ht="18.75">
      <c r="A27" s="195" t="s">
        <v>4</v>
      </c>
      <c r="B27" s="196"/>
      <c r="C27" s="196"/>
      <c r="D27" s="196"/>
      <c r="E27" s="196"/>
      <c r="F27" s="196"/>
      <c r="G27" s="196"/>
      <c r="H27" s="196"/>
      <c r="I27" s="196"/>
      <c r="J27" s="196"/>
      <c r="K27" s="196"/>
      <c r="L27" s="197"/>
    </row>
    <row r="28" spans="1:255" s="40" customFormat="1" ht="144" customHeight="1">
      <c r="A28" s="116">
        <v>18</v>
      </c>
      <c r="B28" s="18" t="s">
        <v>271</v>
      </c>
      <c r="C28" s="18" t="s">
        <v>99</v>
      </c>
      <c r="D28" s="18" t="s">
        <v>110</v>
      </c>
      <c r="E28" s="159"/>
      <c r="F28" s="18" t="s">
        <v>243</v>
      </c>
      <c r="G28" s="18" t="s">
        <v>123</v>
      </c>
      <c r="H28" s="18" t="s">
        <v>376</v>
      </c>
      <c r="I28" s="18" t="s">
        <v>377</v>
      </c>
      <c r="J28" s="18" t="s">
        <v>378</v>
      </c>
      <c r="K28" s="93">
        <v>3</v>
      </c>
      <c r="L28" s="174" t="s">
        <v>452</v>
      </c>
    </row>
    <row r="29" spans="1:255" s="40" customFormat="1" ht="147" customHeight="1">
      <c r="A29" s="116">
        <v>19</v>
      </c>
      <c r="B29" s="18" t="s">
        <v>112</v>
      </c>
      <c r="C29" s="18" t="s">
        <v>113</v>
      </c>
      <c r="D29" s="18" t="s">
        <v>117</v>
      </c>
      <c r="E29" s="160" t="s">
        <v>394</v>
      </c>
      <c r="F29" s="18" t="s">
        <v>249</v>
      </c>
      <c r="G29" s="18" t="s">
        <v>131</v>
      </c>
      <c r="H29" s="18" t="s">
        <v>379</v>
      </c>
      <c r="I29" s="18" t="s">
        <v>380</v>
      </c>
      <c r="J29" s="18" t="s">
        <v>381</v>
      </c>
      <c r="K29" s="93"/>
      <c r="L29" s="117" t="s">
        <v>394</v>
      </c>
      <c r="M29" s="198"/>
      <c r="N29" s="198"/>
      <c r="O29" s="198"/>
      <c r="P29" s="198"/>
      <c r="Q29" s="198"/>
      <c r="R29" s="198"/>
      <c r="S29" s="198"/>
      <c r="T29" s="198"/>
      <c r="U29" s="198"/>
      <c r="V29" s="198"/>
      <c r="W29" s="199"/>
      <c r="X29" s="190"/>
      <c r="Y29" s="191"/>
      <c r="Z29" s="191"/>
      <c r="AA29" s="191"/>
      <c r="AB29" s="191"/>
      <c r="AC29" s="191"/>
      <c r="AD29" s="191"/>
      <c r="AE29" s="191"/>
      <c r="AF29" s="191"/>
      <c r="AG29" s="191"/>
      <c r="AH29" s="191"/>
      <c r="AI29" s="192"/>
      <c r="AJ29" s="190"/>
      <c r="AK29" s="191"/>
      <c r="AL29" s="191"/>
      <c r="AM29" s="191"/>
      <c r="AN29" s="191"/>
      <c r="AO29" s="191"/>
      <c r="AP29" s="191"/>
      <c r="AQ29" s="191"/>
      <c r="AR29" s="191"/>
      <c r="AS29" s="191"/>
      <c r="AT29" s="191"/>
      <c r="AU29" s="192"/>
      <c r="AV29" s="190"/>
      <c r="AW29" s="191"/>
      <c r="AX29" s="191"/>
      <c r="AY29" s="191"/>
      <c r="AZ29" s="191"/>
      <c r="BA29" s="191"/>
      <c r="BB29" s="191"/>
      <c r="BC29" s="191"/>
      <c r="BD29" s="191"/>
      <c r="BE29" s="191"/>
      <c r="BF29" s="191"/>
      <c r="BG29" s="192"/>
      <c r="BH29" s="190"/>
      <c r="BI29" s="191"/>
      <c r="BJ29" s="191"/>
      <c r="BK29" s="191"/>
      <c r="BL29" s="191"/>
      <c r="BM29" s="191"/>
      <c r="BN29" s="191"/>
      <c r="BO29" s="191"/>
      <c r="BP29" s="191"/>
      <c r="BQ29" s="191"/>
      <c r="BR29" s="191"/>
      <c r="BS29" s="192"/>
      <c r="BT29" s="190"/>
      <c r="BU29" s="191"/>
      <c r="BV29" s="191"/>
      <c r="BW29" s="191"/>
      <c r="BX29" s="191"/>
      <c r="BY29" s="191"/>
      <c r="BZ29" s="191"/>
      <c r="CA29" s="191"/>
      <c r="CB29" s="191"/>
      <c r="CC29" s="191"/>
      <c r="CD29" s="191"/>
      <c r="CE29" s="192"/>
      <c r="CF29" s="190"/>
      <c r="CG29" s="191"/>
      <c r="CH29" s="191"/>
      <c r="CI29" s="191"/>
      <c r="CJ29" s="191"/>
      <c r="CK29" s="191"/>
      <c r="CL29" s="191"/>
      <c r="CM29" s="191"/>
      <c r="CN29" s="191"/>
      <c r="CO29" s="191"/>
      <c r="CP29" s="191"/>
      <c r="CQ29" s="192"/>
      <c r="CR29" s="190"/>
      <c r="CS29" s="191"/>
      <c r="CT29" s="191"/>
      <c r="CU29" s="191"/>
      <c r="CV29" s="191"/>
      <c r="CW29" s="191"/>
      <c r="CX29" s="191"/>
      <c r="CY29" s="191"/>
      <c r="CZ29" s="191"/>
      <c r="DA29" s="191"/>
      <c r="DB29" s="191"/>
      <c r="DC29" s="192"/>
      <c r="DD29" s="190"/>
      <c r="DE29" s="191"/>
      <c r="DF29" s="191"/>
      <c r="DG29" s="191"/>
      <c r="DH29" s="191"/>
      <c r="DI29" s="191"/>
      <c r="DJ29" s="191"/>
      <c r="DK29" s="191"/>
      <c r="DL29" s="191"/>
      <c r="DM29" s="191"/>
      <c r="DN29" s="191"/>
      <c r="DO29" s="192"/>
      <c r="DP29" s="190"/>
      <c r="DQ29" s="191"/>
      <c r="DR29" s="191"/>
      <c r="DS29" s="191"/>
      <c r="DT29" s="191"/>
      <c r="DU29" s="191"/>
      <c r="DV29" s="191"/>
      <c r="DW29" s="191"/>
      <c r="DX29" s="191"/>
      <c r="DY29" s="191"/>
      <c r="DZ29" s="191"/>
      <c r="EA29" s="192"/>
      <c r="EB29" s="190"/>
      <c r="EC29" s="191"/>
      <c r="ED29" s="191"/>
      <c r="EE29" s="191"/>
      <c r="EF29" s="191"/>
      <c r="EG29" s="191"/>
      <c r="EH29" s="191"/>
      <c r="EI29" s="191"/>
      <c r="EJ29" s="191"/>
      <c r="EK29" s="191"/>
      <c r="EL29" s="191"/>
      <c r="EM29" s="192"/>
      <c r="EN29" s="190"/>
      <c r="EO29" s="191"/>
      <c r="EP29" s="191"/>
      <c r="EQ29" s="191"/>
      <c r="ER29" s="191"/>
      <c r="ES29" s="191"/>
      <c r="ET29" s="191"/>
      <c r="EU29" s="191"/>
      <c r="EV29" s="191"/>
      <c r="EW29" s="191"/>
      <c r="EX29" s="191"/>
      <c r="EY29" s="192"/>
      <c r="EZ29" s="190"/>
      <c r="FA29" s="191"/>
      <c r="FB29" s="191"/>
      <c r="FC29" s="191"/>
      <c r="FD29" s="191"/>
      <c r="FE29" s="191"/>
      <c r="FF29" s="191"/>
      <c r="FG29" s="191"/>
      <c r="FH29" s="191"/>
      <c r="FI29" s="191"/>
      <c r="FJ29" s="191"/>
      <c r="FK29" s="192"/>
      <c r="FL29" s="190"/>
      <c r="FM29" s="191"/>
      <c r="FN29" s="191"/>
      <c r="FO29" s="191"/>
      <c r="FP29" s="191"/>
      <c r="FQ29" s="191"/>
      <c r="FR29" s="191"/>
      <c r="FS29" s="191"/>
      <c r="FT29" s="191"/>
      <c r="FU29" s="191"/>
      <c r="FV29" s="191"/>
      <c r="FW29" s="192"/>
      <c r="FX29" s="190"/>
      <c r="FY29" s="191"/>
      <c r="FZ29" s="191"/>
      <c r="GA29" s="191"/>
      <c r="GB29" s="191"/>
      <c r="GC29" s="191"/>
      <c r="GD29" s="191"/>
      <c r="GE29" s="191"/>
      <c r="GF29" s="191"/>
      <c r="GG29" s="191"/>
      <c r="GH29" s="191"/>
      <c r="GI29" s="192"/>
      <c r="GJ29" s="190"/>
      <c r="GK29" s="191"/>
      <c r="GL29" s="191"/>
      <c r="GM29" s="191"/>
      <c r="GN29" s="191"/>
      <c r="GO29" s="191"/>
      <c r="GP29" s="191"/>
      <c r="GQ29" s="191"/>
      <c r="GR29" s="191"/>
      <c r="GS29" s="191"/>
      <c r="GT29" s="191"/>
      <c r="GU29" s="192"/>
      <c r="GV29" s="190"/>
      <c r="GW29" s="191"/>
      <c r="GX29" s="191"/>
      <c r="GY29" s="191"/>
      <c r="GZ29" s="191"/>
      <c r="HA29" s="191"/>
      <c r="HB29" s="191"/>
      <c r="HC29" s="191"/>
      <c r="HD29" s="191"/>
      <c r="HE29" s="191"/>
      <c r="HF29" s="191"/>
      <c r="HG29" s="192"/>
      <c r="HH29" s="190"/>
      <c r="HI29" s="191"/>
      <c r="HJ29" s="191"/>
      <c r="HK29" s="191"/>
      <c r="HL29" s="191"/>
      <c r="HM29" s="191"/>
      <c r="HN29" s="191"/>
      <c r="HO29" s="191"/>
      <c r="HP29" s="191"/>
      <c r="HQ29" s="191"/>
      <c r="HR29" s="191"/>
      <c r="HS29" s="192"/>
      <c r="HT29" s="190"/>
      <c r="HU29" s="191"/>
      <c r="HV29" s="191"/>
      <c r="HW29" s="191"/>
      <c r="HX29" s="191"/>
      <c r="HY29" s="191"/>
      <c r="HZ29" s="191"/>
      <c r="IA29" s="191"/>
      <c r="IB29" s="191"/>
      <c r="IC29" s="191"/>
      <c r="ID29" s="191"/>
      <c r="IE29" s="192"/>
      <c r="IF29" s="190"/>
      <c r="IG29" s="191"/>
      <c r="IH29" s="191"/>
      <c r="II29" s="191"/>
      <c r="IJ29" s="191"/>
      <c r="IK29" s="191"/>
      <c r="IL29" s="191"/>
      <c r="IM29" s="191"/>
      <c r="IN29" s="191"/>
      <c r="IO29" s="191"/>
      <c r="IP29" s="191"/>
      <c r="IQ29" s="192"/>
      <c r="IR29" s="190"/>
      <c r="IS29" s="191"/>
      <c r="IT29" s="191"/>
      <c r="IU29" s="191"/>
    </row>
    <row r="30" spans="1:255" s="40" customFormat="1" ht="198" customHeight="1">
      <c r="A30" s="109">
        <v>20</v>
      </c>
      <c r="B30" s="13" t="s">
        <v>189</v>
      </c>
      <c r="C30" s="13" t="s">
        <v>113</v>
      </c>
      <c r="D30" s="13" t="s">
        <v>190</v>
      </c>
      <c r="E30" s="161" t="s">
        <v>394</v>
      </c>
      <c r="F30" s="13" t="s">
        <v>191</v>
      </c>
      <c r="G30" s="13" t="s">
        <v>192</v>
      </c>
      <c r="H30" s="13" t="s">
        <v>382</v>
      </c>
      <c r="I30" s="13" t="s">
        <v>383</v>
      </c>
      <c r="J30" s="13" t="s">
        <v>384</v>
      </c>
      <c r="K30" s="93"/>
      <c r="L30" s="113" t="s">
        <v>453</v>
      </c>
    </row>
    <row r="31" spans="1:255" s="40" customFormat="1" ht="151.5" customHeight="1">
      <c r="A31" s="109">
        <v>21</v>
      </c>
      <c r="B31" s="13" t="s">
        <v>193</v>
      </c>
      <c r="C31" s="13" t="s">
        <v>113</v>
      </c>
      <c r="D31" s="13" t="s">
        <v>194</v>
      </c>
      <c r="E31" s="161" t="s">
        <v>394</v>
      </c>
      <c r="F31" s="13" t="s">
        <v>195</v>
      </c>
      <c r="G31" s="13" t="s">
        <v>196</v>
      </c>
      <c r="H31" s="13" t="s">
        <v>245</v>
      </c>
      <c r="I31" s="13" t="s">
        <v>197</v>
      </c>
      <c r="J31" s="13" t="s">
        <v>198</v>
      </c>
      <c r="K31" s="93"/>
      <c r="L31" s="113" t="s">
        <v>453</v>
      </c>
    </row>
    <row r="32" spans="1:255" s="42" customFormat="1" ht="132" hidden="1" customHeight="1">
      <c r="A32" s="118">
        <v>18</v>
      </c>
      <c r="B32" s="23" t="s">
        <v>246</v>
      </c>
      <c r="C32" s="18" t="s">
        <v>99</v>
      </c>
      <c r="D32" s="23" t="s">
        <v>247</v>
      </c>
      <c r="E32" s="41"/>
      <c r="F32" s="23" t="s">
        <v>138</v>
      </c>
      <c r="G32" s="23" t="s">
        <v>248</v>
      </c>
      <c r="H32" s="23" t="s">
        <v>114</v>
      </c>
      <c r="I32" s="23" t="s">
        <v>116</v>
      </c>
      <c r="J32" s="23" t="s">
        <v>115</v>
      </c>
      <c r="K32" s="81"/>
      <c r="L32" s="119"/>
    </row>
    <row r="33" spans="1:12" ht="18.75">
      <c r="A33" s="193" t="s">
        <v>75</v>
      </c>
      <c r="B33" s="194"/>
      <c r="C33" s="194"/>
      <c r="D33" s="194"/>
      <c r="E33" s="194"/>
      <c r="F33" s="194"/>
      <c r="G33" s="194"/>
      <c r="H33" s="56"/>
      <c r="I33" s="56"/>
      <c r="J33" s="56"/>
      <c r="K33" s="81"/>
      <c r="L33" s="120"/>
    </row>
    <row r="34" spans="1:12" s="40" customFormat="1" ht="151.5" customHeight="1">
      <c r="A34" s="116">
        <v>22</v>
      </c>
      <c r="B34" s="23" t="s">
        <v>92</v>
      </c>
      <c r="C34" s="18" t="s">
        <v>99</v>
      </c>
      <c r="D34" s="94"/>
      <c r="E34" s="95"/>
      <c r="F34" s="18" t="s">
        <v>111</v>
      </c>
      <c r="G34" s="18" t="s">
        <v>244</v>
      </c>
      <c r="H34" s="18" t="s">
        <v>38</v>
      </c>
      <c r="I34" s="18" t="s">
        <v>375</v>
      </c>
      <c r="J34" s="18" t="s">
        <v>130</v>
      </c>
      <c r="K34" s="93">
        <v>0</v>
      </c>
      <c r="L34" s="173" t="s">
        <v>450</v>
      </c>
    </row>
    <row r="35" spans="1:12" s="6" customFormat="1" ht="135.75" customHeight="1">
      <c r="A35" s="111">
        <v>23</v>
      </c>
      <c r="B35" s="13" t="s">
        <v>55</v>
      </c>
      <c r="C35" s="18" t="s">
        <v>99</v>
      </c>
      <c r="D35" s="13" t="s">
        <v>182</v>
      </c>
      <c r="E35" s="162"/>
      <c r="F35" s="13" t="s">
        <v>57</v>
      </c>
      <c r="G35" s="13" t="s">
        <v>39</v>
      </c>
      <c r="H35" s="13" t="s">
        <v>372</v>
      </c>
      <c r="I35" s="13" t="s">
        <v>373</v>
      </c>
      <c r="J35" s="13" t="s">
        <v>374</v>
      </c>
      <c r="K35" s="93">
        <v>0</v>
      </c>
      <c r="L35" s="168" t="s">
        <v>451</v>
      </c>
    </row>
    <row r="36" spans="1:12" ht="18.75">
      <c r="A36" s="187" t="s">
        <v>5</v>
      </c>
      <c r="B36" s="188"/>
      <c r="C36" s="188"/>
      <c r="D36" s="188"/>
      <c r="E36" s="57"/>
      <c r="F36" s="57"/>
      <c r="G36" s="57"/>
      <c r="H36" s="57"/>
      <c r="I36" s="57"/>
      <c r="J36" s="57"/>
      <c r="K36" s="81"/>
      <c r="L36" s="121"/>
    </row>
    <row r="37" spans="1:12" ht="206.25" customHeight="1">
      <c r="A37" s="109">
        <v>24</v>
      </c>
      <c r="B37" s="13" t="s">
        <v>132</v>
      </c>
      <c r="C37" s="18" t="s">
        <v>99</v>
      </c>
      <c r="D37" s="96"/>
      <c r="E37" s="97"/>
      <c r="F37" s="16" t="s">
        <v>56</v>
      </c>
      <c r="G37" s="16" t="s">
        <v>15</v>
      </c>
      <c r="H37" s="16" t="s">
        <v>118</v>
      </c>
      <c r="I37" s="16" t="s">
        <v>37</v>
      </c>
      <c r="J37" s="16" t="s">
        <v>19</v>
      </c>
      <c r="K37" s="93">
        <v>1</v>
      </c>
      <c r="L37" s="167" t="s">
        <v>448</v>
      </c>
    </row>
    <row r="38" spans="1:12" s="50" customFormat="1" ht="262.5" customHeight="1">
      <c r="A38" s="109">
        <v>25</v>
      </c>
      <c r="B38" s="13" t="s">
        <v>21</v>
      </c>
      <c r="C38" s="18" t="s">
        <v>99</v>
      </c>
      <c r="D38" s="12" t="s">
        <v>119</v>
      </c>
      <c r="E38" s="163"/>
      <c r="F38" s="13" t="s">
        <v>65</v>
      </c>
      <c r="G38" s="13" t="s">
        <v>250</v>
      </c>
      <c r="H38" s="13" t="s">
        <v>385</v>
      </c>
      <c r="I38" s="13" t="s">
        <v>386</v>
      </c>
      <c r="J38" s="13" t="s">
        <v>387</v>
      </c>
      <c r="K38" s="93">
        <v>3</v>
      </c>
      <c r="L38" s="172" t="s">
        <v>449</v>
      </c>
    </row>
    <row r="39" spans="1:12" s="35" customFormat="1" ht="18.75">
      <c r="A39" s="122" t="s">
        <v>20</v>
      </c>
      <c r="B39" s="51"/>
      <c r="C39" s="51"/>
      <c r="D39" s="51"/>
      <c r="E39" s="51"/>
      <c r="F39" s="51"/>
      <c r="G39" s="51"/>
      <c r="H39" s="51"/>
      <c r="I39" s="51"/>
      <c r="J39" s="51"/>
      <c r="K39" s="81"/>
      <c r="L39" s="123"/>
    </row>
    <row r="40" spans="1:12" s="35" customFormat="1" ht="240.75" customHeight="1">
      <c r="A40" s="124">
        <v>26</v>
      </c>
      <c r="B40" s="13" t="s">
        <v>226</v>
      </c>
      <c r="C40" s="18" t="s">
        <v>99</v>
      </c>
      <c r="D40" s="98"/>
      <c r="E40" s="99"/>
      <c r="F40" s="19" t="s">
        <v>220</v>
      </c>
      <c r="G40" s="19" t="s">
        <v>251</v>
      </c>
      <c r="H40" s="19" t="s">
        <v>221</v>
      </c>
      <c r="I40" s="19" t="s">
        <v>222</v>
      </c>
      <c r="J40" s="19" t="s">
        <v>252</v>
      </c>
      <c r="K40" s="93">
        <v>3</v>
      </c>
      <c r="L40" s="170" t="s">
        <v>446</v>
      </c>
    </row>
    <row r="41" spans="1:12" ht="183.75" customHeight="1">
      <c r="A41" s="124">
        <v>27</v>
      </c>
      <c r="B41" s="18" t="s">
        <v>47</v>
      </c>
      <c r="C41" s="18" t="s">
        <v>99</v>
      </c>
      <c r="D41" s="98"/>
      <c r="E41" s="99"/>
      <c r="F41" s="23" t="s">
        <v>136</v>
      </c>
      <c r="G41" s="19" t="s">
        <v>253</v>
      </c>
      <c r="H41" s="18" t="s">
        <v>135</v>
      </c>
      <c r="I41" s="18" t="s">
        <v>134</v>
      </c>
      <c r="J41" s="18" t="s">
        <v>133</v>
      </c>
      <c r="K41" s="93">
        <v>1</v>
      </c>
      <c r="L41" s="171" t="s">
        <v>447</v>
      </c>
    </row>
    <row r="42" spans="1:12" ht="18.75">
      <c r="A42" s="187" t="s">
        <v>36</v>
      </c>
      <c r="B42" s="188"/>
      <c r="C42" s="188"/>
      <c r="D42" s="188"/>
      <c r="E42" s="102"/>
      <c r="F42" s="102"/>
      <c r="G42" s="102"/>
      <c r="H42" s="102"/>
      <c r="I42" s="102"/>
      <c r="J42" s="102"/>
      <c r="K42" s="81"/>
      <c r="L42" s="121"/>
    </row>
    <row r="43" spans="1:12" ht="159" customHeight="1">
      <c r="A43" s="124">
        <v>28</v>
      </c>
      <c r="B43" s="17" t="s">
        <v>18</v>
      </c>
      <c r="C43" s="18" t="s">
        <v>99</v>
      </c>
      <c r="D43" s="100"/>
      <c r="E43" s="101"/>
      <c r="F43" s="12" t="s">
        <v>254</v>
      </c>
      <c r="G43" s="12" t="s">
        <v>67</v>
      </c>
      <c r="H43" s="13" t="s">
        <v>128</v>
      </c>
      <c r="I43" s="13" t="s">
        <v>255</v>
      </c>
      <c r="J43" s="13" t="s">
        <v>256</v>
      </c>
      <c r="K43" s="93">
        <v>1</v>
      </c>
      <c r="L43" s="167" t="s">
        <v>441</v>
      </c>
    </row>
    <row r="44" spans="1:12" s="6" customFormat="1" ht="156" customHeight="1">
      <c r="A44" s="124">
        <v>29</v>
      </c>
      <c r="B44" s="17" t="s">
        <v>48</v>
      </c>
      <c r="C44" s="18" t="s">
        <v>99</v>
      </c>
      <c r="D44" s="100"/>
      <c r="E44" s="101"/>
      <c r="F44" s="22" t="s">
        <v>51</v>
      </c>
      <c r="G44" s="22" t="s">
        <v>227</v>
      </c>
      <c r="H44" s="13" t="s">
        <v>125</v>
      </c>
      <c r="I44" s="13" t="s">
        <v>126</v>
      </c>
      <c r="J44" s="13" t="s">
        <v>124</v>
      </c>
      <c r="K44" s="93">
        <v>1</v>
      </c>
      <c r="L44" s="168" t="s">
        <v>442</v>
      </c>
    </row>
    <row r="45" spans="1:12" ht="162.75" customHeight="1">
      <c r="A45" s="124">
        <v>30</v>
      </c>
      <c r="B45" s="13" t="s">
        <v>137</v>
      </c>
      <c r="C45" s="18" t="s">
        <v>99</v>
      </c>
      <c r="D45" s="100"/>
      <c r="E45" s="101"/>
      <c r="F45" s="13" t="s">
        <v>53</v>
      </c>
      <c r="G45" s="22" t="s">
        <v>257</v>
      </c>
      <c r="H45" s="13" t="s">
        <v>199</v>
      </c>
      <c r="I45" s="13" t="s">
        <v>127</v>
      </c>
      <c r="J45" s="13" t="s">
        <v>258</v>
      </c>
      <c r="K45" s="93">
        <v>1</v>
      </c>
      <c r="L45" s="167" t="s">
        <v>443</v>
      </c>
    </row>
    <row r="46" spans="1:12" ht="210" customHeight="1">
      <c r="A46" s="124">
        <v>31</v>
      </c>
      <c r="B46" s="13" t="s">
        <v>16</v>
      </c>
      <c r="C46" s="18" t="s">
        <v>99</v>
      </c>
      <c r="D46" s="100"/>
      <c r="E46" s="101"/>
      <c r="F46" s="12" t="s">
        <v>120</v>
      </c>
      <c r="G46" s="22" t="s">
        <v>259</v>
      </c>
      <c r="H46" s="22" t="s">
        <v>58</v>
      </c>
      <c r="I46" s="22" t="s">
        <v>59</v>
      </c>
      <c r="J46" s="22" t="s">
        <v>60</v>
      </c>
      <c r="K46" s="93">
        <v>1</v>
      </c>
      <c r="L46" s="167" t="s">
        <v>444</v>
      </c>
    </row>
    <row r="47" spans="1:12" ht="146.25" customHeight="1">
      <c r="A47" s="124">
        <v>32</v>
      </c>
      <c r="B47" s="21" t="s">
        <v>54</v>
      </c>
      <c r="C47" s="18" t="s">
        <v>99</v>
      </c>
      <c r="D47" s="100"/>
      <c r="E47" s="101"/>
      <c r="F47" s="13" t="s">
        <v>49</v>
      </c>
      <c r="G47" s="12" t="s">
        <v>61</v>
      </c>
      <c r="H47" s="13" t="s">
        <v>260</v>
      </c>
      <c r="I47" s="13" t="s">
        <v>261</v>
      </c>
      <c r="J47" s="13" t="s">
        <v>262</v>
      </c>
      <c r="K47" s="93">
        <v>1</v>
      </c>
      <c r="L47" s="169" t="s">
        <v>445</v>
      </c>
    </row>
    <row r="48" spans="1:12" ht="18.75">
      <c r="A48" s="125"/>
      <c r="B48" s="75" t="s">
        <v>77</v>
      </c>
      <c r="C48" s="75"/>
      <c r="D48" s="75"/>
      <c r="E48" s="75"/>
      <c r="F48" s="58"/>
      <c r="G48" s="58"/>
      <c r="H48" s="58"/>
      <c r="I48" s="189" t="s">
        <v>79</v>
      </c>
      <c r="J48" s="189"/>
      <c r="K48" s="79">
        <f>K31+K30+K29+K34+K28+K26+K35+K25+K24+K23+K22+K21+K20+K19+K18+K16+K15+K14+K13+K12+K11+K10+K9</f>
        <v>40</v>
      </c>
      <c r="L48" s="126"/>
    </row>
    <row r="49" spans="1:12" ht="18.75">
      <c r="A49" s="125"/>
      <c r="B49" s="75" t="s">
        <v>78</v>
      </c>
      <c r="C49" s="75"/>
      <c r="D49" s="75"/>
      <c r="E49" s="75"/>
      <c r="F49" s="58"/>
      <c r="G49" s="58"/>
      <c r="H49" s="58"/>
      <c r="I49" s="189" t="s">
        <v>80</v>
      </c>
      <c r="J49" s="189"/>
      <c r="K49" s="79">
        <f>K47+K46+K45+K44+K43+K41+K40+K38+K37</f>
        <v>13</v>
      </c>
      <c r="L49" s="126"/>
    </row>
    <row r="50" spans="1:12" ht="24" thickBot="1">
      <c r="A50" s="127"/>
      <c r="B50" s="218" t="s">
        <v>71</v>
      </c>
      <c r="C50" s="218"/>
      <c r="D50" s="218"/>
      <c r="E50" s="218"/>
      <c r="F50" s="218"/>
      <c r="G50" s="218"/>
      <c r="H50" s="218"/>
      <c r="I50" s="218"/>
      <c r="J50" s="218"/>
      <c r="K50" s="129">
        <f>K49+K48</f>
        <v>53</v>
      </c>
      <c r="L50" s="128"/>
    </row>
    <row r="57" spans="1:12" ht="21.75" customHeight="1"/>
  </sheetData>
  <sheetProtection password="DD30" sheet="1" objects="1" scenarios="1" formatCells="0" formatColumns="0" formatRows="0" selectLockedCells="1"/>
  <mergeCells count="45">
    <mergeCell ref="A2:E2"/>
    <mergeCell ref="F2:G2"/>
    <mergeCell ref="H2:J2"/>
    <mergeCell ref="B50:J50"/>
    <mergeCell ref="K4:K6"/>
    <mergeCell ref="L4:L6"/>
    <mergeCell ref="I48:J48"/>
    <mergeCell ref="A17:L17"/>
    <mergeCell ref="G4:G5"/>
    <mergeCell ref="A8:G8"/>
    <mergeCell ref="A1:L1"/>
    <mergeCell ref="A4:A5"/>
    <mergeCell ref="A7:L7"/>
    <mergeCell ref="A42:D42"/>
    <mergeCell ref="H4:J4"/>
    <mergeCell ref="A3:L3"/>
    <mergeCell ref="B4:B5"/>
    <mergeCell ref="E4:E5"/>
    <mergeCell ref="C4:C5"/>
    <mergeCell ref="F4:F5"/>
    <mergeCell ref="A27:L27"/>
    <mergeCell ref="EN29:EY29"/>
    <mergeCell ref="M29:W29"/>
    <mergeCell ref="X29:AI29"/>
    <mergeCell ref="AJ29:AU29"/>
    <mergeCell ref="AV29:BG29"/>
    <mergeCell ref="BH29:BS29"/>
    <mergeCell ref="IR29:IU29"/>
    <mergeCell ref="EZ29:FK29"/>
    <mergeCell ref="FL29:FW29"/>
    <mergeCell ref="FX29:GI29"/>
    <mergeCell ref="GJ29:GU29"/>
    <mergeCell ref="A33:G33"/>
    <mergeCell ref="BT29:CE29"/>
    <mergeCell ref="GV29:HG29"/>
    <mergeCell ref="HH29:HS29"/>
    <mergeCell ref="CF29:CQ29"/>
    <mergeCell ref="A36:D36"/>
    <mergeCell ref="I49:J49"/>
    <mergeCell ref="HT29:IE29"/>
    <mergeCell ref="IF29:IQ29"/>
    <mergeCell ref="CR29:DC29"/>
    <mergeCell ref="DD29:DO29"/>
    <mergeCell ref="DP29:EA29"/>
    <mergeCell ref="EB29:EM29"/>
  </mergeCells>
  <printOptions horizontalCentered="1"/>
  <pageMargins left="0.19685039370078741" right="0.19685039370078741" top="0.19685039370078741" bottom="0.19685039370078741" header="0" footer="0"/>
  <pageSetup paperSize="9" scale="70" orientation="landscape" r:id="rId1"/>
  <headerFooter scaleWithDoc="0" alignWithMargins="0"/>
  <colBreaks count="1" manualBreakCount="1">
    <brk id="12" max="1048575" man="1"/>
  </colBreaks>
</worksheet>
</file>

<file path=xl/worksheets/sheet2.xml><?xml version="1.0" encoding="utf-8"?>
<worksheet xmlns="http://schemas.openxmlformats.org/spreadsheetml/2006/main" xmlns:r="http://schemas.openxmlformats.org/officeDocument/2006/relationships">
  <dimension ref="A1:G22"/>
  <sheetViews>
    <sheetView view="pageBreakPreview" topLeftCell="A2" zoomScale="83" zoomScaleNormal="80" zoomScaleSheetLayoutView="83" workbookViewId="0">
      <selection activeCell="E8" sqref="E8"/>
    </sheetView>
  </sheetViews>
  <sheetFormatPr defaultRowHeight="15"/>
  <cols>
    <col min="1" max="1" width="7.7109375" customWidth="1"/>
    <col min="2" max="2" width="39" customWidth="1"/>
    <col min="3" max="3" width="47.140625" customWidth="1"/>
    <col min="4" max="4" width="25.5703125" customWidth="1"/>
    <col min="5" max="5" width="18.28515625" style="1" customWidth="1"/>
    <col min="6" max="6" width="28.7109375" style="1" customWidth="1"/>
    <col min="7" max="7" width="19.7109375" style="1" customWidth="1"/>
  </cols>
  <sheetData>
    <row r="1" spans="1:7" ht="20.25">
      <c r="A1" s="232" t="s">
        <v>304</v>
      </c>
      <c r="B1" s="232"/>
      <c r="C1" s="232"/>
      <c r="D1" s="232"/>
      <c r="E1" s="232"/>
      <c r="F1" s="232"/>
      <c r="G1" s="232"/>
    </row>
    <row r="2" spans="1:7" s="84" customFormat="1" ht="18.75">
      <c r="A2" s="238" t="s">
        <v>404</v>
      </c>
      <c r="B2" s="238"/>
      <c r="C2" s="238"/>
      <c r="D2" s="237" t="s">
        <v>403</v>
      </c>
      <c r="E2" s="237"/>
      <c r="F2" s="237" t="s">
        <v>397</v>
      </c>
      <c r="G2" s="237"/>
    </row>
    <row r="3" spans="1:7" ht="22.5">
      <c r="A3" s="233" t="s">
        <v>34</v>
      </c>
      <c r="B3" s="233"/>
      <c r="C3" s="233"/>
      <c r="D3" s="233"/>
      <c r="E3" s="233"/>
      <c r="F3" s="233"/>
      <c r="G3" s="233"/>
    </row>
    <row r="4" spans="1:7" ht="18.75" customHeight="1">
      <c r="A4" s="234" t="s">
        <v>6</v>
      </c>
      <c r="B4" s="234" t="s">
        <v>0</v>
      </c>
      <c r="C4" s="235" t="s">
        <v>35</v>
      </c>
      <c r="D4" s="236" t="s">
        <v>87</v>
      </c>
      <c r="E4" s="236" t="s">
        <v>272</v>
      </c>
      <c r="F4" s="236" t="s">
        <v>121</v>
      </c>
      <c r="G4" s="236" t="s">
        <v>3</v>
      </c>
    </row>
    <row r="5" spans="1:7" ht="18.75" customHeight="1">
      <c r="A5" s="234"/>
      <c r="B5" s="234"/>
      <c r="C5" s="235"/>
      <c r="D5" s="236"/>
      <c r="E5" s="236"/>
      <c r="F5" s="236"/>
      <c r="G5" s="236"/>
    </row>
    <row r="6" spans="1:7" ht="131.25">
      <c r="A6" s="14">
        <v>1</v>
      </c>
      <c r="B6" s="59" t="s">
        <v>40</v>
      </c>
      <c r="C6" s="60" t="s">
        <v>52</v>
      </c>
      <c r="D6" s="16" t="s">
        <v>207</v>
      </c>
      <c r="E6" s="132">
        <v>0</v>
      </c>
      <c r="F6" s="133" t="s">
        <v>406</v>
      </c>
      <c r="G6" s="134" t="s">
        <v>407</v>
      </c>
    </row>
    <row r="7" spans="1:7" ht="131.25">
      <c r="A7" s="14">
        <v>2</v>
      </c>
      <c r="B7" s="61" t="s">
        <v>228</v>
      </c>
      <c r="C7" s="62" t="s">
        <v>229</v>
      </c>
      <c r="D7" s="16" t="s">
        <v>90</v>
      </c>
      <c r="E7" s="135">
        <v>1</v>
      </c>
      <c r="F7" s="136" t="s">
        <v>408</v>
      </c>
      <c r="G7" s="136" t="s">
        <v>421</v>
      </c>
    </row>
    <row r="8" spans="1:7" ht="131.25">
      <c r="A8" s="14">
        <v>3</v>
      </c>
      <c r="B8" s="61" t="s">
        <v>388</v>
      </c>
      <c r="C8" s="62" t="s">
        <v>389</v>
      </c>
      <c r="D8" s="16" t="s">
        <v>208</v>
      </c>
      <c r="E8" s="132">
        <v>1</v>
      </c>
      <c r="F8" s="133" t="s">
        <v>410</v>
      </c>
      <c r="G8" s="137" t="s">
        <v>409</v>
      </c>
    </row>
    <row r="9" spans="1:7" ht="93.75">
      <c r="A9" s="14">
        <v>4</v>
      </c>
      <c r="B9" s="63" t="s">
        <v>209</v>
      </c>
      <c r="C9" s="64" t="s">
        <v>210</v>
      </c>
      <c r="D9" s="19" t="s">
        <v>89</v>
      </c>
      <c r="E9" s="132">
        <v>1</v>
      </c>
      <c r="F9" s="136" t="s">
        <v>398</v>
      </c>
      <c r="G9" s="134" t="s">
        <v>402</v>
      </c>
    </row>
    <row r="10" spans="1:7" ht="75">
      <c r="A10" s="14">
        <v>5</v>
      </c>
      <c r="B10" s="59" t="s">
        <v>390</v>
      </c>
      <c r="C10" s="60" t="s">
        <v>391</v>
      </c>
      <c r="D10" s="19" t="s">
        <v>89</v>
      </c>
      <c r="E10" s="132">
        <v>1</v>
      </c>
      <c r="F10" s="138" t="s">
        <v>412</v>
      </c>
      <c r="G10" s="134" t="s">
        <v>411</v>
      </c>
    </row>
    <row r="11" spans="1:7" ht="93.75">
      <c r="A11" s="14">
        <v>6</v>
      </c>
      <c r="B11" s="65" t="s">
        <v>141</v>
      </c>
      <c r="C11" s="19" t="s">
        <v>392</v>
      </c>
      <c r="D11" s="19" t="s">
        <v>89</v>
      </c>
      <c r="E11" s="132">
        <v>1</v>
      </c>
      <c r="F11" s="139" t="s">
        <v>415</v>
      </c>
      <c r="G11" s="140"/>
    </row>
    <row r="12" spans="1:7" ht="93" customHeight="1">
      <c r="A12" s="14">
        <v>7</v>
      </c>
      <c r="B12" s="59" t="s">
        <v>41</v>
      </c>
      <c r="C12" s="60" t="s">
        <v>211</v>
      </c>
      <c r="D12" s="19" t="s">
        <v>89</v>
      </c>
      <c r="E12" s="132">
        <v>1</v>
      </c>
      <c r="F12" s="138" t="s">
        <v>413</v>
      </c>
      <c r="G12" s="134" t="s">
        <v>414</v>
      </c>
    </row>
    <row r="13" spans="1:7" ht="131.25">
      <c r="A13" s="39">
        <v>8</v>
      </c>
      <c r="B13" s="65" t="s">
        <v>142</v>
      </c>
      <c r="C13" s="64" t="s">
        <v>269</v>
      </c>
      <c r="D13" s="19" t="s">
        <v>88</v>
      </c>
      <c r="E13" s="132">
        <v>1</v>
      </c>
      <c r="F13" s="138" t="s">
        <v>399</v>
      </c>
      <c r="G13" s="134" t="s">
        <v>440</v>
      </c>
    </row>
    <row r="14" spans="1:7" ht="94.5">
      <c r="A14" s="14">
        <v>9</v>
      </c>
      <c r="B14" s="59" t="s">
        <v>42</v>
      </c>
      <c r="C14" s="60" t="s">
        <v>270</v>
      </c>
      <c r="D14" s="16" t="s">
        <v>208</v>
      </c>
      <c r="E14" s="132">
        <v>1</v>
      </c>
      <c r="F14" s="141" t="s">
        <v>416</v>
      </c>
      <c r="G14" s="134" t="s">
        <v>417</v>
      </c>
    </row>
    <row r="15" spans="1:7" ht="187.5">
      <c r="A15" s="39">
        <v>10</v>
      </c>
      <c r="B15" s="65" t="s">
        <v>85</v>
      </c>
      <c r="C15" s="64" t="s">
        <v>86</v>
      </c>
      <c r="D15" s="19" t="s">
        <v>212</v>
      </c>
      <c r="E15" s="132">
        <v>1</v>
      </c>
      <c r="F15" s="138" t="s">
        <v>401</v>
      </c>
      <c r="G15" s="142" t="s">
        <v>418</v>
      </c>
    </row>
    <row r="16" spans="1:7" ht="75">
      <c r="A16" s="14">
        <v>11</v>
      </c>
      <c r="B16" s="66" t="s">
        <v>213</v>
      </c>
      <c r="C16" s="64" t="s">
        <v>43</v>
      </c>
      <c r="D16" s="19" t="s">
        <v>230</v>
      </c>
      <c r="E16" s="132">
        <v>1</v>
      </c>
      <c r="F16" s="141" t="s">
        <v>400</v>
      </c>
      <c r="G16" s="134" t="s">
        <v>420</v>
      </c>
    </row>
    <row r="17" spans="1:7" ht="131.25">
      <c r="A17" s="39">
        <v>12</v>
      </c>
      <c r="B17" s="23" t="s">
        <v>218</v>
      </c>
      <c r="C17" s="64" t="s">
        <v>219</v>
      </c>
      <c r="D17" s="19" t="s">
        <v>214</v>
      </c>
      <c r="E17" s="132">
        <v>1</v>
      </c>
      <c r="F17" s="138" t="s">
        <v>395</v>
      </c>
      <c r="G17" s="140"/>
    </row>
    <row r="18" spans="1:7" ht="131.25">
      <c r="A18" s="14">
        <v>13</v>
      </c>
      <c r="B18" s="67" t="s">
        <v>143</v>
      </c>
      <c r="C18" s="60" t="s">
        <v>215</v>
      </c>
      <c r="D18" s="16" t="s">
        <v>216</v>
      </c>
      <c r="E18" s="143">
        <v>0</v>
      </c>
      <c r="F18" s="144" t="s">
        <v>422</v>
      </c>
      <c r="G18" s="147" t="s">
        <v>419</v>
      </c>
    </row>
    <row r="19" spans="1:7" ht="37.5">
      <c r="A19" s="14">
        <v>14</v>
      </c>
      <c r="B19" s="65" t="s">
        <v>44</v>
      </c>
      <c r="C19" s="68" t="s">
        <v>45</v>
      </c>
      <c r="D19" s="19" t="s">
        <v>217</v>
      </c>
      <c r="E19" s="143">
        <v>0</v>
      </c>
      <c r="F19" s="145" t="s">
        <v>423</v>
      </c>
      <c r="G19" s="146"/>
    </row>
    <row r="20" spans="1:7" ht="18.75">
      <c r="A20" s="231" t="s">
        <v>27</v>
      </c>
      <c r="B20" s="231"/>
      <c r="C20" s="69"/>
      <c r="D20" s="69"/>
      <c r="E20" s="70">
        <f>E19+E18+E17+E16+E15+E14+E13+E12+E11+E10+E9+E8+E7+E6</f>
        <v>11</v>
      </c>
      <c r="F20" s="20"/>
      <c r="G20" s="20"/>
    </row>
    <row r="21" spans="1:7">
      <c r="A21" s="1"/>
      <c r="B21" s="1"/>
      <c r="C21" s="2"/>
      <c r="D21" s="2"/>
    </row>
    <row r="22" spans="1:7">
      <c r="A22" s="1"/>
      <c r="B22" s="1"/>
      <c r="C22" s="2"/>
      <c r="D22" s="2"/>
    </row>
  </sheetData>
  <sheetProtection password="DD30" sheet="1" objects="1" scenarios="1" formatCells="0" formatColumns="0" formatRows="0" selectLockedCells="1"/>
  <mergeCells count="13">
    <mergeCell ref="F4:F5"/>
    <mergeCell ref="G4:G5"/>
    <mergeCell ref="D4:D5"/>
    <mergeCell ref="A20:B20"/>
    <mergeCell ref="A1:G1"/>
    <mergeCell ref="A3:G3"/>
    <mergeCell ref="A4:A5"/>
    <mergeCell ref="B4:B5"/>
    <mergeCell ref="C4:C5"/>
    <mergeCell ref="E4:E5"/>
    <mergeCell ref="D2:E2"/>
    <mergeCell ref="A2:C2"/>
    <mergeCell ref="F2:G2"/>
  </mergeCells>
  <printOptions horizontalCentered="1"/>
  <pageMargins left="0.19685039370078741" right="0.19685039370078741" top="0.35433070866141736" bottom="0.35433070866141736"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dimension ref="A1:I20"/>
  <sheetViews>
    <sheetView view="pageBreakPreview" zoomScale="78" zoomScaleSheetLayoutView="78" workbookViewId="0">
      <selection activeCell="I7" sqref="I7"/>
    </sheetView>
  </sheetViews>
  <sheetFormatPr defaultRowHeight="15"/>
  <cols>
    <col min="1" max="1" width="6" customWidth="1"/>
    <col min="2" max="2" width="27.85546875" customWidth="1"/>
    <col min="3" max="3" width="29.7109375" customWidth="1"/>
    <col min="4" max="4" width="19.7109375" customWidth="1"/>
    <col min="5" max="5" width="22.7109375" customWidth="1"/>
    <col min="6" max="6" width="18.140625" customWidth="1"/>
    <col min="8" max="8" width="21.7109375" customWidth="1"/>
    <col min="9" max="9" width="38" customWidth="1"/>
  </cols>
  <sheetData>
    <row r="1" spans="1:9" ht="23.25">
      <c r="A1" s="253" t="s">
        <v>302</v>
      </c>
      <c r="B1" s="253"/>
      <c r="C1" s="253"/>
      <c r="D1" s="253"/>
      <c r="E1" s="253"/>
      <c r="F1" s="253"/>
      <c r="G1" s="253"/>
      <c r="H1" s="253"/>
      <c r="I1" s="253"/>
    </row>
    <row r="2" spans="1:9" s="4" customFormat="1" ht="15.75">
      <c r="A2" s="246" t="s">
        <v>405</v>
      </c>
      <c r="B2" s="246"/>
      <c r="C2" s="246"/>
      <c r="D2" s="247" t="s">
        <v>403</v>
      </c>
      <c r="E2" s="247"/>
      <c r="F2" s="248" t="s">
        <v>397</v>
      </c>
      <c r="G2" s="249"/>
      <c r="H2" s="249"/>
      <c r="I2" s="250"/>
    </row>
    <row r="3" spans="1:9" ht="23.25">
      <c r="A3" s="254" t="s">
        <v>29</v>
      </c>
      <c r="B3" s="254"/>
      <c r="C3" s="254"/>
      <c r="D3" s="254"/>
      <c r="E3" s="254"/>
      <c r="F3" s="254"/>
      <c r="G3" s="254"/>
      <c r="H3" s="254"/>
      <c r="I3" s="254"/>
    </row>
    <row r="4" spans="1:9" ht="15" customHeight="1">
      <c r="A4" s="255" t="s">
        <v>6</v>
      </c>
      <c r="B4" s="255" t="s">
        <v>0</v>
      </c>
      <c r="C4" s="239" t="s">
        <v>307</v>
      </c>
      <c r="D4" s="239" t="s">
        <v>7</v>
      </c>
      <c r="E4" s="240" t="s">
        <v>144</v>
      </c>
      <c r="F4" s="241"/>
      <c r="G4" s="242" t="s">
        <v>93</v>
      </c>
      <c r="H4" s="242" t="s">
        <v>121</v>
      </c>
      <c r="I4" s="244" t="s">
        <v>3</v>
      </c>
    </row>
    <row r="5" spans="1:9" ht="106.5" customHeight="1">
      <c r="A5" s="255"/>
      <c r="B5" s="255"/>
      <c r="C5" s="239"/>
      <c r="D5" s="239"/>
      <c r="E5" s="92">
        <v>1</v>
      </c>
      <c r="F5" s="92">
        <v>0</v>
      </c>
      <c r="G5" s="243"/>
      <c r="H5" s="243"/>
      <c r="I5" s="245"/>
    </row>
    <row r="6" spans="1:9" ht="95.25" customHeight="1">
      <c r="A6" s="86">
        <v>1</v>
      </c>
      <c r="B6" s="3" t="s">
        <v>28</v>
      </c>
      <c r="C6" s="3" t="s">
        <v>145</v>
      </c>
      <c r="D6" s="45" t="s">
        <v>146</v>
      </c>
      <c r="E6" s="44" t="s">
        <v>285</v>
      </c>
      <c r="F6" s="44" t="s">
        <v>147</v>
      </c>
      <c r="G6" s="148">
        <v>1</v>
      </c>
      <c r="H6" s="149" t="s">
        <v>424</v>
      </c>
      <c r="I6" s="150" t="s">
        <v>425</v>
      </c>
    </row>
    <row r="7" spans="1:9" ht="63">
      <c r="A7" s="86">
        <v>2</v>
      </c>
      <c r="B7" s="3" t="s">
        <v>148</v>
      </c>
      <c r="C7" s="3" t="s">
        <v>149</v>
      </c>
      <c r="D7" s="45" t="s">
        <v>150</v>
      </c>
      <c r="E7" s="44" t="s">
        <v>151</v>
      </c>
      <c r="F7" s="44" t="s">
        <v>152</v>
      </c>
      <c r="G7" s="148">
        <v>1</v>
      </c>
      <c r="H7" s="149" t="s">
        <v>426</v>
      </c>
      <c r="I7" s="150"/>
    </row>
    <row r="8" spans="1:9" ht="45">
      <c r="A8" s="86">
        <v>3</v>
      </c>
      <c r="B8" s="3" t="s">
        <v>22</v>
      </c>
      <c r="C8" s="44" t="s">
        <v>153</v>
      </c>
      <c r="D8" s="44" t="s">
        <v>154</v>
      </c>
      <c r="E8" s="44" t="s">
        <v>155</v>
      </c>
      <c r="F8" s="44" t="s">
        <v>156</v>
      </c>
      <c r="G8" s="151">
        <v>1</v>
      </c>
      <c r="H8" s="152" t="s">
        <v>427</v>
      </c>
      <c r="I8" s="150"/>
    </row>
    <row r="9" spans="1:9" ht="110.25">
      <c r="A9" s="86">
        <v>4</v>
      </c>
      <c r="B9" s="3" t="s">
        <v>286</v>
      </c>
      <c r="C9" s="44" t="s">
        <v>157</v>
      </c>
      <c r="D9" s="45" t="s">
        <v>158</v>
      </c>
      <c r="E9" s="44" t="s">
        <v>159</v>
      </c>
      <c r="F9" s="44" t="s">
        <v>160</v>
      </c>
      <c r="G9" s="153">
        <v>1</v>
      </c>
      <c r="H9" s="154" t="s">
        <v>428</v>
      </c>
      <c r="I9" s="150"/>
    </row>
    <row r="10" spans="1:9" ht="60">
      <c r="A10" s="86">
        <v>5</v>
      </c>
      <c r="B10" s="3" t="s">
        <v>30</v>
      </c>
      <c r="C10" s="45" t="s">
        <v>200</v>
      </c>
      <c r="D10" s="45" t="s">
        <v>161</v>
      </c>
      <c r="E10" s="44" t="s">
        <v>201</v>
      </c>
      <c r="F10" s="44" t="s">
        <v>287</v>
      </c>
      <c r="G10" s="153">
        <v>1</v>
      </c>
      <c r="H10" s="154" t="s">
        <v>429</v>
      </c>
      <c r="I10" s="155"/>
    </row>
    <row r="11" spans="1:9" ht="63">
      <c r="A11" s="86">
        <v>6</v>
      </c>
      <c r="B11" s="3" t="s">
        <v>31</v>
      </c>
      <c r="C11" s="45" t="s">
        <v>162</v>
      </c>
      <c r="D11" s="45" t="s">
        <v>163</v>
      </c>
      <c r="E11" s="44" t="s">
        <v>288</v>
      </c>
      <c r="F11" s="44" t="s">
        <v>164</v>
      </c>
      <c r="G11" s="153">
        <v>0</v>
      </c>
      <c r="H11" s="152" t="s">
        <v>430</v>
      </c>
      <c r="I11" s="155"/>
    </row>
    <row r="12" spans="1:9" ht="78.75">
      <c r="A12" s="86">
        <v>7</v>
      </c>
      <c r="B12" s="3" t="s">
        <v>46</v>
      </c>
      <c r="C12" s="44" t="s">
        <v>165</v>
      </c>
      <c r="D12" s="44" t="s">
        <v>166</v>
      </c>
      <c r="E12" s="44" t="s">
        <v>167</v>
      </c>
      <c r="F12" s="44" t="s">
        <v>168</v>
      </c>
      <c r="G12" s="153">
        <v>1</v>
      </c>
      <c r="H12" s="152" t="s">
        <v>431</v>
      </c>
      <c r="I12" s="156" t="s">
        <v>432</v>
      </c>
    </row>
    <row r="13" spans="1:9" ht="94.5">
      <c r="A13" s="86">
        <v>8</v>
      </c>
      <c r="B13" s="3" t="s">
        <v>32</v>
      </c>
      <c r="C13" s="45" t="s">
        <v>23</v>
      </c>
      <c r="D13" s="45" t="s">
        <v>24</v>
      </c>
      <c r="E13" s="44" t="s">
        <v>169</v>
      </c>
      <c r="F13" s="44" t="s">
        <v>170</v>
      </c>
      <c r="G13" s="153">
        <v>1</v>
      </c>
      <c r="H13" s="152" t="s">
        <v>433</v>
      </c>
      <c r="I13" s="157"/>
    </row>
    <row r="14" spans="1:9" ht="60">
      <c r="A14" s="86">
        <v>9</v>
      </c>
      <c r="B14" s="3" t="s">
        <v>33</v>
      </c>
      <c r="C14" s="45" t="s">
        <v>25</v>
      </c>
      <c r="D14" s="45" t="s">
        <v>26</v>
      </c>
      <c r="E14" s="44" t="s">
        <v>171</v>
      </c>
      <c r="F14" s="44" t="s">
        <v>172</v>
      </c>
      <c r="G14" s="153">
        <v>1</v>
      </c>
      <c r="H14" s="152" t="s">
        <v>434</v>
      </c>
      <c r="I14" s="152"/>
    </row>
    <row r="15" spans="1:9" ht="63">
      <c r="A15" s="86">
        <v>10</v>
      </c>
      <c r="B15" s="3" t="s">
        <v>289</v>
      </c>
      <c r="C15" s="45" t="s">
        <v>290</v>
      </c>
      <c r="D15" s="44" t="s">
        <v>291</v>
      </c>
      <c r="E15" s="44" t="s">
        <v>173</v>
      </c>
      <c r="F15" s="44" t="s">
        <v>174</v>
      </c>
      <c r="G15" s="153">
        <v>1</v>
      </c>
      <c r="H15" s="152" t="s">
        <v>435</v>
      </c>
      <c r="I15" s="156" t="s">
        <v>436</v>
      </c>
    </row>
    <row r="16" spans="1:9" ht="60">
      <c r="A16" s="86">
        <v>11</v>
      </c>
      <c r="B16" s="3" t="s">
        <v>91</v>
      </c>
      <c r="C16" s="45" t="s">
        <v>175</v>
      </c>
      <c r="D16" s="44" t="s">
        <v>176</v>
      </c>
      <c r="E16" s="44" t="s">
        <v>292</v>
      </c>
      <c r="F16" s="44" t="s">
        <v>177</v>
      </c>
      <c r="G16" s="153">
        <v>1</v>
      </c>
      <c r="H16" s="152" t="s">
        <v>437</v>
      </c>
      <c r="I16" s="157"/>
    </row>
    <row r="17" spans="1:9" ht="75">
      <c r="A17" s="87">
        <v>12</v>
      </c>
      <c r="B17" s="3" t="s">
        <v>178</v>
      </c>
      <c r="C17" s="45" t="s">
        <v>202</v>
      </c>
      <c r="D17" s="44" t="s">
        <v>203</v>
      </c>
      <c r="E17" s="44" t="s">
        <v>204</v>
      </c>
      <c r="F17" s="88" t="s">
        <v>293</v>
      </c>
      <c r="G17" s="153">
        <v>1</v>
      </c>
      <c r="H17" s="158" t="s">
        <v>438</v>
      </c>
      <c r="I17" s="155"/>
    </row>
    <row r="18" spans="1:9" ht="63">
      <c r="A18" s="89">
        <v>13</v>
      </c>
      <c r="B18" s="90" t="s">
        <v>205</v>
      </c>
      <c r="C18" s="90" t="s">
        <v>294</v>
      </c>
      <c r="D18" s="90" t="s">
        <v>295</v>
      </c>
      <c r="E18" s="91" t="s">
        <v>296</v>
      </c>
      <c r="F18" s="90" t="s">
        <v>206</v>
      </c>
      <c r="G18" s="153">
        <v>0</v>
      </c>
      <c r="H18" s="152" t="s">
        <v>439</v>
      </c>
      <c r="I18" s="156"/>
    </row>
    <row r="19" spans="1:9" ht="22.5" customHeight="1">
      <c r="A19" s="251" t="s">
        <v>27</v>
      </c>
      <c r="B19" s="252"/>
      <c r="C19" s="9"/>
      <c r="D19" s="9"/>
      <c r="E19" s="9"/>
      <c r="F19" s="9"/>
      <c r="G19" s="71">
        <f>G18+G17+G16+G15+G14+G13+G12+G11+G10+G9+G8+G7+G6</f>
        <v>11</v>
      </c>
      <c r="H19" s="9"/>
      <c r="I19" s="9"/>
    </row>
    <row r="20" spans="1:9">
      <c r="A20" s="1"/>
      <c r="B20" s="1"/>
      <c r="C20" s="1"/>
      <c r="D20" s="1"/>
      <c r="E20" s="1"/>
      <c r="F20" s="1"/>
      <c r="G20" s="1"/>
      <c r="H20" s="1"/>
      <c r="I20" s="1"/>
    </row>
  </sheetData>
  <sheetProtection password="DD30" sheet="1" objects="1" scenarios="1" formatCells="0" formatColumns="0" formatRows="0" selectLockedCells="1"/>
  <mergeCells count="14">
    <mergeCell ref="A19:B19"/>
    <mergeCell ref="A1:I1"/>
    <mergeCell ref="A3:I3"/>
    <mergeCell ref="A4:A5"/>
    <mergeCell ref="B4:B5"/>
    <mergeCell ref="C4:C5"/>
    <mergeCell ref="D4:D5"/>
    <mergeCell ref="E4:F4"/>
    <mergeCell ref="G4:G5"/>
    <mergeCell ref="H4:H5"/>
    <mergeCell ref="I4:I5"/>
    <mergeCell ref="A2:C2"/>
    <mergeCell ref="D2:E2"/>
    <mergeCell ref="F2:I2"/>
  </mergeCells>
  <printOptions horizontalCentered="1"/>
  <pageMargins left="0.23622047244094491" right="0.23622047244094491" top="0.27559055118110237" bottom="0.19685039370078741" header="0.19685039370078741" footer="0.19685039370078741"/>
  <pageSetup scale="75" orientation="landscape" r:id="rId1"/>
</worksheet>
</file>

<file path=xl/worksheets/sheet4.xml><?xml version="1.0" encoding="utf-8"?>
<worksheet xmlns="http://schemas.openxmlformats.org/spreadsheetml/2006/main" xmlns:r="http://schemas.openxmlformats.org/officeDocument/2006/relationships">
  <dimension ref="A1:H18"/>
  <sheetViews>
    <sheetView workbookViewId="0">
      <selection activeCell="G10" sqref="G10:H10"/>
    </sheetView>
  </sheetViews>
  <sheetFormatPr defaultRowHeight="15"/>
  <cols>
    <col min="1" max="1" width="7.5703125" customWidth="1"/>
    <col min="2" max="2" width="23.85546875" customWidth="1"/>
    <col min="3" max="3" width="23.42578125" customWidth="1"/>
    <col min="4" max="4" width="14.5703125" customWidth="1"/>
    <col min="5" max="5" width="18.28515625" customWidth="1"/>
    <col min="6" max="6" width="20.5703125" customWidth="1"/>
    <col min="7" max="7" width="18.5703125" customWidth="1"/>
    <col min="8" max="8" width="14.5703125" customWidth="1"/>
  </cols>
  <sheetData>
    <row r="1" spans="1:8" s="1" customFormat="1">
      <c r="A1" s="272" t="s">
        <v>283</v>
      </c>
      <c r="B1" s="272"/>
      <c r="C1" s="272"/>
      <c r="D1" s="272"/>
      <c r="E1" s="272"/>
      <c r="F1" s="272"/>
      <c r="G1" s="272"/>
      <c r="H1" s="272"/>
    </row>
    <row r="2" spans="1:8" s="83" customFormat="1" ht="12.75">
      <c r="A2" s="268" t="s">
        <v>299</v>
      </c>
      <c r="B2" s="268"/>
      <c r="C2" s="268"/>
      <c r="D2" s="269" t="s">
        <v>300</v>
      </c>
      <c r="E2" s="269"/>
      <c r="F2" s="270" t="s">
        <v>301</v>
      </c>
      <c r="G2" s="270"/>
      <c r="H2" s="270"/>
    </row>
    <row r="3" spans="1:8" ht="15" customHeight="1">
      <c r="A3" s="271" t="s">
        <v>72</v>
      </c>
      <c r="B3" s="271"/>
      <c r="C3" s="271"/>
      <c r="D3" s="271"/>
      <c r="E3" s="271"/>
      <c r="F3" s="271"/>
      <c r="G3" s="271"/>
      <c r="H3" s="271"/>
    </row>
    <row r="4" spans="1:8" s="1" customFormat="1" ht="43.5" customHeight="1">
      <c r="A4" s="24" t="s">
        <v>276</v>
      </c>
      <c r="B4" s="24" t="s">
        <v>63</v>
      </c>
      <c r="C4" s="24" t="s">
        <v>69</v>
      </c>
      <c r="D4" s="24" t="s">
        <v>64</v>
      </c>
      <c r="E4" s="24" t="s">
        <v>275</v>
      </c>
      <c r="F4" s="273" t="s">
        <v>274</v>
      </c>
      <c r="G4" s="274"/>
      <c r="H4" s="275"/>
    </row>
    <row r="5" spans="1:8" s="1" customFormat="1" ht="15.75">
      <c r="A5" s="259" t="s">
        <v>68</v>
      </c>
      <c r="B5" s="260"/>
      <c r="C5" s="260"/>
      <c r="D5" s="260"/>
      <c r="E5" s="260"/>
      <c r="F5" s="260"/>
      <c r="G5" s="260"/>
      <c r="H5" s="261"/>
    </row>
    <row r="6" spans="1:8" s="1" customFormat="1" ht="15" customHeight="1">
      <c r="A6" s="24">
        <v>1</v>
      </c>
      <c r="B6" s="27" t="s">
        <v>34</v>
      </c>
      <c r="C6" s="24">
        <v>14</v>
      </c>
      <c r="D6" s="24">
        <v>14</v>
      </c>
      <c r="E6" s="24">
        <v>11</v>
      </c>
      <c r="F6" s="265">
        <v>78.599999999999994</v>
      </c>
      <c r="G6" s="266"/>
      <c r="H6" s="267"/>
    </row>
    <row r="7" spans="1:8" s="1" customFormat="1">
      <c r="A7" s="24">
        <v>2</v>
      </c>
      <c r="B7" s="27" t="s">
        <v>62</v>
      </c>
      <c r="C7" s="24">
        <v>13</v>
      </c>
      <c r="D7" s="24">
        <v>13</v>
      </c>
      <c r="E7" s="24">
        <v>9</v>
      </c>
      <c r="F7" s="265">
        <v>69.2</v>
      </c>
      <c r="G7" s="266"/>
      <c r="H7" s="267"/>
    </row>
    <row r="8" spans="1:8" ht="15" customHeight="1">
      <c r="A8" s="262" t="s">
        <v>308</v>
      </c>
      <c r="B8" s="263"/>
      <c r="C8" s="263"/>
      <c r="D8" s="263"/>
      <c r="E8" s="263"/>
      <c r="F8" s="263"/>
      <c r="G8" s="263"/>
      <c r="H8" s="264"/>
    </row>
    <row r="9" spans="1:8" s="1" customFormat="1" ht="31.5" customHeight="1">
      <c r="A9" s="24"/>
      <c r="B9" s="24" t="s">
        <v>63</v>
      </c>
      <c r="C9" s="24" t="s">
        <v>64</v>
      </c>
      <c r="D9" s="24" t="s">
        <v>82</v>
      </c>
      <c r="E9" s="24" t="s">
        <v>83</v>
      </c>
      <c r="F9" s="24" t="s">
        <v>273</v>
      </c>
      <c r="G9" s="273" t="s">
        <v>3</v>
      </c>
      <c r="H9" s="275"/>
    </row>
    <row r="10" spans="1:8" s="1" customFormat="1">
      <c r="A10" s="24">
        <v>1</v>
      </c>
      <c r="B10" s="27" t="s">
        <v>34</v>
      </c>
      <c r="C10" s="24">
        <v>14</v>
      </c>
      <c r="D10" s="24">
        <f>'Org capacity'!E20</f>
        <v>11</v>
      </c>
      <c r="E10" s="30">
        <f>D10/C10*100</f>
        <v>78.571428571428569</v>
      </c>
      <c r="F10" s="105" t="s">
        <v>396</v>
      </c>
      <c r="G10" s="278"/>
      <c r="H10" s="279"/>
    </row>
    <row r="11" spans="1:8" s="1" customFormat="1">
      <c r="A11" s="24">
        <v>2</v>
      </c>
      <c r="B11" s="27" t="s">
        <v>62</v>
      </c>
      <c r="C11" s="24">
        <v>13</v>
      </c>
      <c r="D11" s="24">
        <f>'Finance '!G19</f>
        <v>11</v>
      </c>
      <c r="E11" s="30">
        <f>D11/C11*100</f>
        <v>84.615384615384613</v>
      </c>
      <c r="F11" s="105" t="s">
        <v>396</v>
      </c>
      <c r="G11" s="278"/>
      <c r="H11" s="279"/>
    </row>
    <row r="12" spans="1:8" ht="15" customHeight="1">
      <c r="A12" s="262" t="s">
        <v>305</v>
      </c>
      <c r="B12" s="263"/>
      <c r="C12" s="263"/>
      <c r="D12" s="263"/>
      <c r="E12" s="263"/>
      <c r="F12" s="263"/>
      <c r="G12" s="263"/>
      <c r="H12" s="264"/>
    </row>
    <row r="13" spans="1:8">
      <c r="A13" s="256" t="s">
        <v>84</v>
      </c>
      <c r="B13" s="257"/>
      <c r="C13" s="257"/>
      <c r="D13" s="257"/>
      <c r="E13" s="257"/>
      <c r="F13" s="257"/>
      <c r="G13" s="257"/>
      <c r="H13" s="258"/>
    </row>
    <row r="14" spans="1:8" ht="30">
      <c r="A14" s="72" t="s">
        <v>276</v>
      </c>
      <c r="B14" s="72" t="s">
        <v>63</v>
      </c>
      <c r="C14" s="72" t="s">
        <v>278</v>
      </c>
      <c r="D14" s="72" t="s">
        <v>64</v>
      </c>
      <c r="E14" s="72" t="s">
        <v>281</v>
      </c>
      <c r="F14" s="72" t="s">
        <v>279</v>
      </c>
      <c r="G14" s="72" t="s">
        <v>282</v>
      </c>
      <c r="H14" s="72" t="s">
        <v>280</v>
      </c>
    </row>
    <row r="15" spans="1:8" ht="15.75">
      <c r="A15" s="104">
        <v>1</v>
      </c>
      <c r="B15" s="73" t="s">
        <v>81</v>
      </c>
      <c r="C15" s="73">
        <v>18</v>
      </c>
      <c r="D15" s="73">
        <f>C15*3</f>
        <v>54</v>
      </c>
      <c r="E15" s="73">
        <f>D15*80/100</f>
        <v>43.2</v>
      </c>
      <c r="F15" s="80">
        <f>'Programme delivery'!K48</f>
        <v>40</v>
      </c>
      <c r="G15" s="74">
        <f>'Programme delivery'!K48*80%</f>
        <v>32</v>
      </c>
      <c r="H15" s="82">
        <f>G15/E15*100</f>
        <v>74.074074074074076</v>
      </c>
    </row>
    <row r="16" spans="1:8" ht="15.75">
      <c r="A16" s="104">
        <v>2</v>
      </c>
      <c r="B16" s="73" t="s">
        <v>76</v>
      </c>
      <c r="C16" s="73">
        <v>9</v>
      </c>
      <c r="D16" s="73">
        <f>C16*3</f>
        <v>27</v>
      </c>
      <c r="E16" s="73">
        <f>D16*50/100</f>
        <v>13.5</v>
      </c>
      <c r="F16" s="80">
        <f>'Programme delivery'!K49</f>
        <v>13</v>
      </c>
      <c r="G16" s="74">
        <f>'Programme delivery'!K49*50%</f>
        <v>6.5</v>
      </c>
      <c r="H16" s="82">
        <f>G16/E16*100</f>
        <v>48.148148148148145</v>
      </c>
    </row>
    <row r="17" spans="1:8" ht="15.75">
      <c r="A17" s="272" t="s">
        <v>71</v>
      </c>
      <c r="B17" s="272"/>
      <c r="C17" s="73">
        <f>SUM(C15:C16)</f>
        <v>27</v>
      </c>
      <c r="D17" s="73">
        <f>SUM(D15:D16)</f>
        <v>81</v>
      </c>
      <c r="E17" s="73">
        <f>SUM(E15:E16)</f>
        <v>56.7</v>
      </c>
      <c r="F17" s="73">
        <f>SUM(F15:F16)</f>
        <v>53</v>
      </c>
      <c r="G17" s="73">
        <f>SUM(G15:G16)</f>
        <v>38.5</v>
      </c>
      <c r="H17" s="82">
        <f>G17/E17*100</f>
        <v>67.901234567901241</v>
      </c>
    </row>
    <row r="18" spans="1:8">
      <c r="A18" s="277" t="s">
        <v>393</v>
      </c>
      <c r="B18" s="277"/>
      <c r="C18" s="277"/>
      <c r="D18" s="277"/>
      <c r="E18" s="276"/>
      <c r="F18" s="276"/>
      <c r="G18" s="276"/>
      <c r="H18" s="276"/>
    </row>
  </sheetData>
  <sheetProtection password="DD30" sheet="1" objects="1" scenarios="1" formatCells="0" formatColumns="0" formatRows="0" selectLockedCells="1"/>
  <mergeCells count="18">
    <mergeCell ref="A17:B17"/>
    <mergeCell ref="A1:H1"/>
    <mergeCell ref="F4:H4"/>
    <mergeCell ref="E18:H18"/>
    <mergeCell ref="A18:D18"/>
    <mergeCell ref="F7:H7"/>
    <mergeCell ref="G9:H9"/>
    <mergeCell ref="G10:H10"/>
    <mergeCell ref="G11:H11"/>
    <mergeCell ref="A12:H12"/>
    <mergeCell ref="A13:H13"/>
    <mergeCell ref="A5:H5"/>
    <mergeCell ref="A8:H8"/>
    <mergeCell ref="F6:H6"/>
    <mergeCell ref="A2:C2"/>
    <mergeCell ref="D2:E2"/>
    <mergeCell ref="F2:H2"/>
    <mergeCell ref="A3:H3"/>
  </mergeCells>
  <conditionalFormatting sqref="F10:F11">
    <cfRule type="cellIs" dxfId="0" priority="4" stopIfTrue="1" operator="greaterThan">
      <formula>69.99</formula>
    </cfRule>
  </conditionalFormatting>
  <pageMargins left="0.19685039370078741" right="0.19685039370078741" top="0.74803149606299213" bottom="0.74803149606299213" header="0.31496062992125984" footer="0.31496062992125984"/>
  <pageSetup scale="9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Programme delivery</vt:lpstr>
      <vt:lpstr>Org capacity</vt:lpstr>
      <vt:lpstr>Finance </vt:lpstr>
      <vt:lpstr>Scoring sheet FSW-MSM</vt:lpstr>
      <vt:lpstr>'Finance '!Print_Area</vt:lpstr>
      <vt:lpstr>'Org capacity'!Print_Area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2016-05-02T05:46:35Z</dcterms:modified>
</cp:coreProperties>
</file>